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6210" firstSheet="4" activeTab="15"/>
  </bookViews>
  <sheets>
    <sheet name="Sheet1a" sheetId="12" r:id="rId1"/>
    <sheet name="Sheet1b" sheetId="19" r:id="rId2"/>
    <sheet name="Sheet2a" sheetId="13" r:id="rId3"/>
    <sheet name="Sheet2b" sheetId="20" r:id="rId4"/>
    <sheet name="Sheet3a" sheetId="14" r:id="rId5"/>
    <sheet name="Sheet3b" sheetId="21" r:id="rId6"/>
    <sheet name="Sheet4a" sheetId="15" r:id="rId7"/>
    <sheet name="Sheet4b" sheetId="22" r:id="rId8"/>
    <sheet name="Sheet5a" sheetId="16" r:id="rId9"/>
    <sheet name="Sheet5b" sheetId="23" r:id="rId10"/>
    <sheet name="Sheet6a" sheetId="17" r:id="rId11"/>
    <sheet name="Sheet6b" sheetId="24" r:id="rId12"/>
    <sheet name="Sheet7a" sheetId="25" r:id="rId13"/>
    <sheet name="Sheet7b" sheetId="26" r:id="rId14"/>
    <sheet name="Sheet8a" sheetId="27" r:id="rId15"/>
    <sheet name="Sheet8b" sheetId="28" r:id="rId16"/>
  </sheets>
  <calcPr calcId="125725"/>
</workbook>
</file>

<file path=xl/calcChain.xml><?xml version="1.0" encoding="utf-8"?>
<calcChain xmlns="http://schemas.openxmlformats.org/spreadsheetml/2006/main">
  <c r="AK33" i="28"/>
  <c r="AJ33"/>
  <c r="AL33" s="1"/>
  <c r="AD33"/>
  <c r="AB33"/>
  <c r="Z33"/>
  <c r="AA33" s="1"/>
  <c r="X33"/>
  <c r="W33"/>
  <c r="V33"/>
  <c r="S33"/>
  <c r="R33"/>
  <c r="T33" s="1"/>
  <c r="N33"/>
  <c r="L33"/>
  <c r="K33"/>
  <c r="J33"/>
  <c r="H33"/>
  <c r="G33"/>
  <c r="F33"/>
  <c r="C33"/>
  <c r="B33"/>
  <c r="D33" s="1"/>
  <c r="AJ32"/>
  <c r="AD32"/>
  <c r="AE32" s="1"/>
  <c r="Z32"/>
  <c r="AA32" s="1"/>
  <c r="V32"/>
  <c r="X32" s="1"/>
  <c r="R32"/>
  <c r="N32"/>
  <c r="O32" s="1"/>
  <c r="J32"/>
  <c r="K32" s="1"/>
  <c r="F32"/>
  <c r="H32" s="1"/>
  <c r="H35" s="1"/>
  <c r="B32"/>
  <c r="B27"/>
  <c r="B26"/>
  <c r="E26" s="1"/>
  <c r="D21"/>
  <c r="D20"/>
  <c r="D19"/>
  <c r="D18"/>
  <c r="D17"/>
  <c r="D16"/>
  <c r="D15"/>
  <c r="D14"/>
  <c r="D13"/>
  <c r="D12"/>
  <c r="D11"/>
  <c r="D10"/>
  <c r="D9"/>
  <c r="D8"/>
  <c r="D7"/>
  <c r="D6"/>
  <c r="D5"/>
  <c r="AL33" i="27"/>
  <c r="AJ33"/>
  <c r="AK33" s="1"/>
  <c r="AE33"/>
  <c r="AD33"/>
  <c r="AF33" s="1"/>
  <c r="AB33"/>
  <c r="Z33"/>
  <c r="AA33" s="1"/>
  <c r="W33"/>
  <c r="V33"/>
  <c r="X33" s="1"/>
  <c r="T33"/>
  <c r="R33"/>
  <c r="S33" s="1"/>
  <c r="O33"/>
  <c r="N33"/>
  <c r="P33" s="1"/>
  <c r="L33"/>
  <c r="J33"/>
  <c r="K33" s="1"/>
  <c r="G33"/>
  <c r="F33"/>
  <c r="H33" s="1"/>
  <c r="D33"/>
  <c r="B33"/>
  <c r="C33" s="1"/>
  <c r="AJ32"/>
  <c r="AL32" s="1"/>
  <c r="AL35" s="1"/>
  <c r="AD32"/>
  <c r="AE32" s="1"/>
  <c r="Z32"/>
  <c r="AA32" s="1"/>
  <c r="V32"/>
  <c r="W32" s="1"/>
  <c r="R32"/>
  <c r="T32" s="1"/>
  <c r="T35" s="1"/>
  <c r="N32"/>
  <c r="O32" s="1"/>
  <c r="J32"/>
  <c r="K32" s="1"/>
  <c r="F32"/>
  <c r="G32" s="1"/>
  <c r="B32"/>
  <c r="D32" s="1"/>
  <c r="B27"/>
  <c r="B26"/>
  <c r="E26" s="1"/>
  <c r="D21"/>
  <c r="D20"/>
  <c r="D19"/>
  <c r="D18"/>
  <c r="D17"/>
  <c r="D16"/>
  <c r="D15"/>
  <c r="D14"/>
  <c r="D13"/>
  <c r="D12"/>
  <c r="D11"/>
  <c r="D10"/>
  <c r="D9"/>
  <c r="D8"/>
  <c r="D7"/>
  <c r="D6"/>
  <c r="D5"/>
  <c r="AJ33" i="26"/>
  <c r="AK33" s="1"/>
  <c r="AE33"/>
  <c r="AD33"/>
  <c r="AF33" s="1"/>
  <c r="Z33"/>
  <c r="AA33" s="1"/>
  <c r="V33"/>
  <c r="W33" s="1"/>
  <c r="T33"/>
  <c r="R33"/>
  <c r="S33" s="1"/>
  <c r="O33"/>
  <c r="N33"/>
  <c r="P33" s="1"/>
  <c r="J33"/>
  <c r="K33" s="1"/>
  <c r="F33"/>
  <c r="G33" s="1"/>
  <c r="D33"/>
  <c r="B33"/>
  <c r="C33" s="1"/>
  <c r="AK32"/>
  <c r="AJ32"/>
  <c r="AL32" s="1"/>
  <c r="AD32"/>
  <c r="AE32" s="1"/>
  <c r="Z32"/>
  <c r="AA32" s="1"/>
  <c r="X32"/>
  <c r="V32"/>
  <c r="W32" s="1"/>
  <c r="R32"/>
  <c r="T32" s="1"/>
  <c r="T35" s="1"/>
  <c r="N32"/>
  <c r="O32" s="1"/>
  <c r="J32"/>
  <c r="K32" s="1"/>
  <c r="F32"/>
  <c r="G32" s="1"/>
  <c r="C32"/>
  <c r="B32"/>
  <c r="D32" s="1"/>
  <c r="D35" s="1"/>
  <c r="B27"/>
  <c r="B26"/>
  <c r="E27" s="1"/>
  <c r="D21"/>
  <c r="D20"/>
  <c r="D19"/>
  <c r="D18"/>
  <c r="D17"/>
  <c r="D16"/>
  <c r="D15"/>
  <c r="D14"/>
  <c r="D13"/>
  <c r="D12"/>
  <c r="D11"/>
  <c r="D10"/>
  <c r="D9"/>
  <c r="D8"/>
  <c r="D7"/>
  <c r="D6"/>
  <c r="D5"/>
  <c r="AL33" i="25"/>
  <c r="AJ33"/>
  <c r="AK33" s="1"/>
  <c r="AE33"/>
  <c r="AD33"/>
  <c r="AF33" s="1"/>
  <c r="Z33"/>
  <c r="AA33" s="1"/>
  <c r="X33"/>
  <c r="W33"/>
  <c r="V33"/>
  <c r="T33"/>
  <c r="R33"/>
  <c r="S33" s="1"/>
  <c r="O33"/>
  <c r="N33"/>
  <c r="P33" s="1"/>
  <c r="J33"/>
  <c r="K33" s="1"/>
  <c r="F33"/>
  <c r="G33" s="1"/>
  <c r="D33"/>
  <c r="B33"/>
  <c r="C33" s="1"/>
  <c r="AJ32"/>
  <c r="AL32" s="1"/>
  <c r="AL35" s="1"/>
  <c r="AD32"/>
  <c r="AE32" s="1"/>
  <c r="Z32"/>
  <c r="AA32" s="1"/>
  <c r="V32"/>
  <c r="X32" s="1"/>
  <c r="X35" s="1"/>
  <c r="S32"/>
  <c r="R32"/>
  <c r="T32" s="1"/>
  <c r="T35" s="1"/>
  <c r="N32"/>
  <c r="O32" s="1"/>
  <c r="J32"/>
  <c r="K32" s="1"/>
  <c r="H32"/>
  <c r="F32"/>
  <c r="G32" s="1"/>
  <c r="B32"/>
  <c r="D32" s="1"/>
  <c r="D35" s="1"/>
  <c r="B27"/>
  <c r="E26"/>
  <c r="B26"/>
  <c r="E27" s="1"/>
  <c r="D21"/>
  <c r="D20"/>
  <c r="D19"/>
  <c r="D18"/>
  <c r="D17"/>
  <c r="D16"/>
  <c r="D15"/>
  <c r="D14"/>
  <c r="D13"/>
  <c r="D12"/>
  <c r="D11"/>
  <c r="D10"/>
  <c r="D9"/>
  <c r="D8"/>
  <c r="D7"/>
  <c r="D6"/>
  <c r="D5"/>
  <c r="X35" i="24"/>
  <c r="AK33"/>
  <c r="AJ33"/>
  <c r="AL33" s="1"/>
  <c r="AD33"/>
  <c r="AB33"/>
  <c r="Z33"/>
  <c r="AA33" s="1"/>
  <c r="X33"/>
  <c r="W33"/>
  <c r="V33"/>
  <c r="S33"/>
  <c r="R33"/>
  <c r="T33" s="1"/>
  <c r="N33"/>
  <c r="L33"/>
  <c r="J33"/>
  <c r="K33" s="1"/>
  <c r="H33"/>
  <c r="G33"/>
  <c r="F33"/>
  <c r="C33"/>
  <c r="B33"/>
  <c r="D33" s="1"/>
  <c r="AJ32"/>
  <c r="AF32"/>
  <c r="AD32"/>
  <c r="AE32" s="1"/>
  <c r="AB32"/>
  <c r="AA32"/>
  <c r="Z32"/>
  <c r="W32"/>
  <c r="V32"/>
  <c r="X32" s="1"/>
  <c r="R32"/>
  <c r="P32"/>
  <c r="N32"/>
  <c r="O32" s="1"/>
  <c r="L32"/>
  <c r="K32"/>
  <c r="J32"/>
  <c r="G32"/>
  <c r="F32"/>
  <c r="H32" s="1"/>
  <c r="H35" s="1"/>
  <c r="B32"/>
  <c r="E27"/>
  <c r="B27"/>
  <c r="B26"/>
  <c r="E26" s="1"/>
  <c r="E25"/>
  <c r="D21"/>
  <c r="D20"/>
  <c r="D19"/>
  <c r="D18"/>
  <c r="D17"/>
  <c r="D16"/>
  <c r="D15"/>
  <c r="D14"/>
  <c r="D13"/>
  <c r="D12"/>
  <c r="D11"/>
  <c r="D10"/>
  <c r="D9"/>
  <c r="D8"/>
  <c r="D7"/>
  <c r="D6"/>
  <c r="D5"/>
  <c r="AF42" i="23"/>
  <c r="AJ33"/>
  <c r="AF33"/>
  <c r="AD33"/>
  <c r="AE33" s="1"/>
  <c r="AB33"/>
  <c r="AA33"/>
  <c r="Z33"/>
  <c r="W33"/>
  <c r="V33"/>
  <c r="X33" s="1"/>
  <c r="R33"/>
  <c r="N33"/>
  <c r="O33" s="1"/>
  <c r="L33"/>
  <c r="K33"/>
  <c r="J33"/>
  <c r="G33"/>
  <c r="F33"/>
  <c r="H33" s="1"/>
  <c r="B33"/>
  <c r="AL32"/>
  <c r="AJ32"/>
  <c r="AK32" s="1"/>
  <c r="AF32"/>
  <c r="AF35" s="1"/>
  <c r="AE32"/>
  <c r="AD32"/>
  <c r="AA32"/>
  <c r="Z32"/>
  <c r="AB32" s="1"/>
  <c r="AB35" s="1"/>
  <c r="AB46" s="1"/>
  <c r="V32"/>
  <c r="T32"/>
  <c r="R32"/>
  <c r="S32" s="1"/>
  <c r="P32"/>
  <c r="O32"/>
  <c r="N32"/>
  <c r="K32"/>
  <c r="J32"/>
  <c r="L32" s="1"/>
  <c r="L35" s="1"/>
  <c r="L46" s="1"/>
  <c r="F32"/>
  <c r="D32"/>
  <c r="B32"/>
  <c r="C32" s="1"/>
  <c r="E27"/>
  <c r="AF50" s="1"/>
  <c r="B27"/>
  <c r="B26"/>
  <c r="E26" s="1"/>
  <c r="E25"/>
  <c r="AD35" s="1"/>
  <c r="D21"/>
  <c r="D20"/>
  <c r="D19"/>
  <c r="D18"/>
  <c r="D17"/>
  <c r="D16"/>
  <c r="D15"/>
  <c r="D14"/>
  <c r="D13"/>
  <c r="D12"/>
  <c r="D11"/>
  <c r="D10"/>
  <c r="D9"/>
  <c r="D8"/>
  <c r="D7"/>
  <c r="D6"/>
  <c r="D5"/>
  <c r="AJ33" i="22"/>
  <c r="AF33"/>
  <c r="AD33"/>
  <c r="AE33" s="1"/>
  <c r="AB33"/>
  <c r="AA33"/>
  <c r="Z33"/>
  <c r="W33"/>
  <c r="V33"/>
  <c r="X33" s="1"/>
  <c r="R33"/>
  <c r="P33"/>
  <c r="N33"/>
  <c r="O33" s="1"/>
  <c r="L33"/>
  <c r="K33"/>
  <c r="J33"/>
  <c r="G33"/>
  <c r="F33"/>
  <c r="H33" s="1"/>
  <c r="B33"/>
  <c r="AL32"/>
  <c r="AJ32"/>
  <c r="AK32" s="1"/>
  <c r="AF32"/>
  <c r="AF35" s="1"/>
  <c r="AE32"/>
  <c r="AD32"/>
  <c r="AA32"/>
  <c r="Z32"/>
  <c r="AB32" s="1"/>
  <c r="AB35" s="1"/>
  <c r="V32"/>
  <c r="T32"/>
  <c r="R32"/>
  <c r="S32" s="1"/>
  <c r="P32"/>
  <c r="O32"/>
  <c r="N32"/>
  <c r="K32"/>
  <c r="J32"/>
  <c r="L32" s="1"/>
  <c r="L35" s="1"/>
  <c r="F32"/>
  <c r="D32"/>
  <c r="B32"/>
  <c r="C32" s="1"/>
  <c r="E27"/>
  <c r="B27"/>
  <c r="B26"/>
  <c r="E26" s="1"/>
  <c r="E25"/>
  <c r="N35" s="1"/>
  <c r="D21"/>
  <c r="D20"/>
  <c r="D19"/>
  <c r="D18"/>
  <c r="D17"/>
  <c r="D16"/>
  <c r="D15"/>
  <c r="D14"/>
  <c r="D13"/>
  <c r="D12"/>
  <c r="D11"/>
  <c r="D10"/>
  <c r="D9"/>
  <c r="D8"/>
  <c r="D7"/>
  <c r="D6"/>
  <c r="D5"/>
  <c r="AK33" i="21"/>
  <c r="AJ33"/>
  <c r="AL33" s="1"/>
  <c r="AD33"/>
  <c r="AB33"/>
  <c r="Z33"/>
  <c r="AA33" s="1"/>
  <c r="X33"/>
  <c r="W33"/>
  <c r="V33"/>
  <c r="S33"/>
  <c r="R33"/>
  <c r="T33" s="1"/>
  <c r="N33"/>
  <c r="L33"/>
  <c r="J33"/>
  <c r="K33" s="1"/>
  <c r="H33"/>
  <c r="G33"/>
  <c r="F33"/>
  <c r="C33"/>
  <c r="B33"/>
  <c r="D33" s="1"/>
  <c r="AJ32"/>
  <c r="AF32"/>
  <c r="AD32"/>
  <c r="AE32" s="1"/>
  <c r="AB32"/>
  <c r="AB35" s="1"/>
  <c r="AA32"/>
  <c r="Z32"/>
  <c r="W32"/>
  <c r="V32"/>
  <c r="X32" s="1"/>
  <c r="X35" s="1"/>
  <c r="R32"/>
  <c r="P32"/>
  <c r="N32"/>
  <c r="O32" s="1"/>
  <c r="L32"/>
  <c r="L35" s="1"/>
  <c r="K32"/>
  <c r="J32"/>
  <c r="G32"/>
  <c r="F32"/>
  <c r="H32" s="1"/>
  <c r="H35" s="1"/>
  <c r="B32"/>
  <c r="B27"/>
  <c r="B26"/>
  <c r="D21"/>
  <c r="D20"/>
  <c r="D19"/>
  <c r="D18"/>
  <c r="D17"/>
  <c r="D16"/>
  <c r="D15"/>
  <c r="D14"/>
  <c r="D13"/>
  <c r="D12"/>
  <c r="D11"/>
  <c r="D10"/>
  <c r="D9"/>
  <c r="D8"/>
  <c r="D7"/>
  <c r="D6"/>
  <c r="D5"/>
  <c r="AK33" i="20"/>
  <c r="AJ33"/>
  <c r="AL33" s="1"/>
  <c r="AD33"/>
  <c r="AB33"/>
  <c r="Z33"/>
  <c r="AA33" s="1"/>
  <c r="X33"/>
  <c r="W33"/>
  <c r="V33"/>
  <c r="S33"/>
  <c r="R33"/>
  <c r="T33" s="1"/>
  <c r="N33"/>
  <c r="L33"/>
  <c r="J33"/>
  <c r="K33" s="1"/>
  <c r="H33"/>
  <c r="G33"/>
  <c r="F33"/>
  <c r="C33"/>
  <c r="B33"/>
  <c r="D33" s="1"/>
  <c r="AJ32"/>
  <c r="AF32"/>
  <c r="AD32"/>
  <c r="AE32" s="1"/>
  <c r="AB32"/>
  <c r="AB35" s="1"/>
  <c r="AA32"/>
  <c r="Z32"/>
  <c r="W32"/>
  <c r="V32"/>
  <c r="X32" s="1"/>
  <c r="X35" s="1"/>
  <c r="R32"/>
  <c r="P32"/>
  <c r="N32"/>
  <c r="O32" s="1"/>
  <c r="L32"/>
  <c r="L35" s="1"/>
  <c r="K32"/>
  <c r="J32"/>
  <c r="G32"/>
  <c r="F32"/>
  <c r="H32" s="1"/>
  <c r="H35" s="1"/>
  <c r="B32"/>
  <c r="B27"/>
  <c r="B26"/>
  <c r="D21"/>
  <c r="D20"/>
  <c r="D19"/>
  <c r="D18"/>
  <c r="D17"/>
  <c r="D16"/>
  <c r="D15"/>
  <c r="D14"/>
  <c r="D13"/>
  <c r="D12"/>
  <c r="D11"/>
  <c r="D10"/>
  <c r="D9"/>
  <c r="D8"/>
  <c r="D7"/>
  <c r="D6"/>
  <c r="D5"/>
  <c r="AB46" i="19"/>
  <c r="L46"/>
  <c r="AF42"/>
  <c r="AJ33"/>
  <c r="AF33"/>
  <c r="AD33"/>
  <c r="AE33" s="1"/>
  <c r="AB33"/>
  <c r="AA33"/>
  <c r="Z33"/>
  <c r="W33"/>
  <c r="V33"/>
  <c r="X33" s="1"/>
  <c r="R33"/>
  <c r="P33"/>
  <c r="N33"/>
  <c r="O33" s="1"/>
  <c r="L33"/>
  <c r="K33"/>
  <c r="J33"/>
  <c r="G33"/>
  <c r="F33"/>
  <c r="H33" s="1"/>
  <c r="B33"/>
  <c r="AL32"/>
  <c r="AJ32"/>
  <c r="AK32" s="1"/>
  <c r="AF32"/>
  <c r="AF35" s="1"/>
  <c r="AE32"/>
  <c r="AD32"/>
  <c r="AA32"/>
  <c r="Z32"/>
  <c r="AB32" s="1"/>
  <c r="AB35" s="1"/>
  <c r="V32"/>
  <c r="T32"/>
  <c r="R32"/>
  <c r="S32" s="1"/>
  <c r="P32"/>
  <c r="O32"/>
  <c r="N32"/>
  <c r="K32"/>
  <c r="J32"/>
  <c r="L32" s="1"/>
  <c r="L35" s="1"/>
  <c r="F32"/>
  <c r="D32"/>
  <c r="B32"/>
  <c r="C32" s="1"/>
  <c r="E27"/>
  <c r="B27"/>
  <c r="B26"/>
  <c r="E26" s="1"/>
  <c r="E25"/>
  <c r="D21"/>
  <c r="D20"/>
  <c r="D19"/>
  <c r="D18"/>
  <c r="D17"/>
  <c r="D16"/>
  <c r="D15"/>
  <c r="D14"/>
  <c r="D13"/>
  <c r="D12"/>
  <c r="D11"/>
  <c r="D10"/>
  <c r="D9"/>
  <c r="D8"/>
  <c r="D7"/>
  <c r="D6"/>
  <c r="D5"/>
  <c r="AJ33" i="17"/>
  <c r="AL33" s="1"/>
  <c r="AD33"/>
  <c r="AB33"/>
  <c r="Z33"/>
  <c r="AA33" s="1"/>
  <c r="X33"/>
  <c r="W33"/>
  <c r="V33"/>
  <c r="R33"/>
  <c r="T33" s="1"/>
  <c r="N33"/>
  <c r="L33"/>
  <c r="J33"/>
  <c r="K33" s="1"/>
  <c r="H33"/>
  <c r="G33"/>
  <c r="F33"/>
  <c r="B33"/>
  <c r="D33" s="1"/>
  <c r="AJ32"/>
  <c r="AD32"/>
  <c r="AE32" s="1"/>
  <c r="AB32"/>
  <c r="AB35" s="1"/>
  <c r="AA32"/>
  <c r="Z32"/>
  <c r="V32"/>
  <c r="X32" s="1"/>
  <c r="X35" s="1"/>
  <c r="R32"/>
  <c r="P32"/>
  <c r="N32"/>
  <c r="O32" s="1"/>
  <c r="L32"/>
  <c r="L35" s="1"/>
  <c r="K32"/>
  <c r="J32"/>
  <c r="F32"/>
  <c r="H32" s="1"/>
  <c r="H35" s="1"/>
  <c r="B32"/>
  <c r="B27"/>
  <c r="B26"/>
  <c r="E26" s="1"/>
  <c r="D21"/>
  <c r="D20"/>
  <c r="D19"/>
  <c r="D18"/>
  <c r="D17"/>
  <c r="D16"/>
  <c r="D15"/>
  <c r="D14"/>
  <c r="D13"/>
  <c r="D12"/>
  <c r="D11"/>
  <c r="D10"/>
  <c r="D9"/>
  <c r="D8"/>
  <c r="D7"/>
  <c r="D6"/>
  <c r="D5"/>
  <c r="AJ33" i="16"/>
  <c r="AL33" s="1"/>
  <c r="AD33"/>
  <c r="AB33"/>
  <c r="Z33"/>
  <c r="AA33" s="1"/>
  <c r="X33"/>
  <c r="W33"/>
  <c r="V33"/>
  <c r="R33"/>
  <c r="T33" s="1"/>
  <c r="N33"/>
  <c r="L33"/>
  <c r="J33"/>
  <c r="K33" s="1"/>
  <c r="H33"/>
  <c r="G33"/>
  <c r="F33"/>
  <c r="B33"/>
  <c r="D33" s="1"/>
  <c r="AJ32"/>
  <c r="AD32"/>
  <c r="AE32" s="1"/>
  <c r="AB32"/>
  <c r="Z32"/>
  <c r="AA32" s="1"/>
  <c r="V32"/>
  <c r="X32" s="1"/>
  <c r="X35" s="1"/>
  <c r="R32"/>
  <c r="N32"/>
  <c r="O32" s="1"/>
  <c r="J32"/>
  <c r="K32" s="1"/>
  <c r="F32"/>
  <c r="H32" s="1"/>
  <c r="H35" s="1"/>
  <c r="B32"/>
  <c r="B27"/>
  <c r="B26"/>
  <c r="E26" s="1"/>
  <c r="E25"/>
  <c r="D21"/>
  <c r="D20"/>
  <c r="D19"/>
  <c r="D18"/>
  <c r="D17"/>
  <c r="D16"/>
  <c r="D15"/>
  <c r="D14"/>
  <c r="D13"/>
  <c r="D12"/>
  <c r="D11"/>
  <c r="D10"/>
  <c r="D9"/>
  <c r="D8"/>
  <c r="D7"/>
  <c r="D6"/>
  <c r="D5"/>
  <c r="AK33" i="15"/>
  <c r="AJ33"/>
  <c r="AL33" s="1"/>
  <c r="AD33"/>
  <c r="AB33"/>
  <c r="Z33"/>
  <c r="AA33" s="1"/>
  <c r="X33"/>
  <c r="W33"/>
  <c r="V33"/>
  <c r="S33"/>
  <c r="R33"/>
  <c r="T33" s="1"/>
  <c r="N33"/>
  <c r="L33"/>
  <c r="J33"/>
  <c r="K33" s="1"/>
  <c r="H33"/>
  <c r="G33"/>
  <c r="F33"/>
  <c r="C33"/>
  <c r="B33"/>
  <c r="D33" s="1"/>
  <c r="AJ32"/>
  <c r="AD32"/>
  <c r="AE32" s="1"/>
  <c r="AB32"/>
  <c r="AB35" s="1"/>
  <c r="AA32"/>
  <c r="Z32"/>
  <c r="V32"/>
  <c r="X32" s="1"/>
  <c r="X35" s="1"/>
  <c r="R32"/>
  <c r="P32"/>
  <c r="N32"/>
  <c r="O32" s="1"/>
  <c r="L32"/>
  <c r="L35" s="1"/>
  <c r="K32"/>
  <c r="J32"/>
  <c r="F32"/>
  <c r="H32" s="1"/>
  <c r="H35" s="1"/>
  <c r="B32"/>
  <c r="B27"/>
  <c r="B26"/>
  <c r="D21"/>
  <c r="D20"/>
  <c r="D19"/>
  <c r="D18"/>
  <c r="D17"/>
  <c r="D16"/>
  <c r="D15"/>
  <c r="D14"/>
  <c r="D13"/>
  <c r="D12"/>
  <c r="D11"/>
  <c r="D10"/>
  <c r="D9"/>
  <c r="D8"/>
  <c r="D7"/>
  <c r="D6"/>
  <c r="D5"/>
  <c r="AK33" i="14"/>
  <c r="AJ33"/>
  <c r="AL33" s="1"/>
  <c r="AD33"/>
  <c r="AB33"/>
  <c r="AA33"/>
  <c r="Z33"/>
  <c r="X33"/>
  <c r="W33"/>
  <c r="V33"/>
  <c r="S33"/>
  <c r="R33"/>
  <c r="T33" s="1"/>
  <c r="N33"/>
  <c r="L33"/>
  <c r="K33"/>
  <c r="J33"/>
  <c r="H33"/>
  <c r="G33"/>
  <c r="F33"/>
  <c r="C33"/>
  <c r="B33"/>
  <c r="D33" s="1"/>
  <c r="AJ32"/>
  <c r="AD32"/>
  <c r="AE32" s="1"/>
  <c r="Z32"/>
  <c r="AB32" s="1"/>
  <c r="AB35" s="1"/>
  <c r="V32"/>
  <c r="X32" s="1"/>
  <c r="R32"/>
  <c r="N32"/>
  <c r="O32" s="1"/>
  <c r="J32"/>
  <c r="L32" s="1"/>
  <c r="L35" s="1"/>
  <c r="F32"/>
  <c r="H32" s="1"/>
  <c r="H35" s="1"/>
  <c r="B32"/>
  <c r="B27"/>
  <c r="B26"/>
  <c r="D21"/>
  <c r="D20"/>
  <c r="D19"/>
  <c r="D18"/>
  <c r="D17"/>
  <c r="D16"/>
  <c r="D15"/>
  <c r="D14"/>
  <c r="D13"/>
  <c r="D12"/>
  <c r="D11"/>
  <c r="D10"/>
  <c r="D9"/>
  <c r="D8"/>
  <c r="D7"/>
  <c r="D6"/>
  <c r="D5"/>
  <c r="L32" i="28" l="1"/>
  <c r="L35" s="1"/>
  <c r="G32"/>
  <c r="E25"/>
  <c r="R35" s="1"/>
  <c r="E27"/>
  <c r="H49" s="1"/>
  <c r="P32"/>
  <c r="P35" s="1"/>
  <c r="AB32"/>
  <c r="L32" i="27"/>
  <c r="L35" s="1"/>
  <c r="AK32"/>
  <c r="AK35" s="1"/>
  <c r="AK50" s="1"/>
  <c r="E25"/>
  <c r="N35" s="1"/>
  <c r="N43" s="1"/>
  <c r="E27"/>
  <c r="T44" s="1"/>
  <c r="AF32"/>
  <c r="AF35" s="1"/>
  <c r="E26" i="26"/>
  <c r="K35" s="1"/>
  <c r="S32"/>
  <c r="AL33"/>
  <c r="AL35" s="1"/>
  <c r="W32" i="25"/>
  <c r="AK32"/>
  <c r="AK35" s="1"/>
  <c r="AF32" i="28"/>
  <c r="W32"/>
  <c r="W35" s="1"/>
  <c r="X35"/>
  <c r="H32" i="26"/>
  <c r="AB32" i="27"/>
  <c r="S32"/>
  <c r="S35" s="1"/>
  <c r="C32"/>
  <c r="C35" s="1"/>
  <c r="C38" s="1"/>
  <c r="W35" i="25"/>
  <c r="W38" s="1"/>
  <c r="C32"/>
  <c r="C35" s="1"/>
  <c r="X45" i="28"/>
  <c r="H44"/>
  <c r="H50"/>
  <c r="X42"/>
  <c r="G35"/>
  <c r="AA35"/>
  <c r="K35"/>
  <c r="P33"/>
  <c r="O33"/>
  <c r="AF33"/>
  <c r="AE33"/>
  <c r="AE35" s="1"/>
  <c r="H47"/>
  <c r="AB39"/>
  <c r="AB35"/>
  <c r="O35"/>
  <c r="X39"/>
  <c r="V35"/>
  <c r="D32"/>
  <c r="D35" s="1"/>
  <c r="D41" s="1"/>
  <c r="C32"/>
  <c r="C35" s="1"/>
  <c r="T32"/>
  <c r="T35" s="1"/>
  <c r="T45" s="1"/>
  <c r="S32"/>
  <c r="S35" s="1"/>
  <c r="AL32"/>
  <c r="AL35" s="1"/>
  <c r="AK32"/>
  <c r="AK35" s="1"/>
  <c r="N35"/>
  <c r="K35" i="27"/>
  <c r="D35"/>
  <c r="P32"/>
  <c r="P35" s="1"/>
  <c r="X32"/>
  <c r="X35" s="1"/>
  <c r="W35"/>
  <c r="G35"/>
  <c r="AE35"/>
  <c r="O35"/>
  <c r="Z35"/>
  <c r="H32"/>
  <c r="H35" s="1"/>
  <c r="AB35"/>
  <c r="AA35"/>
  <c r="T49" i="26"/>
  <c r="D49"/>
  <c r="T45"/>
  <c r="D45"/>
  <c r="T41"/>
  <c r="D41"/>
  <c r="T50"/>
  <c r="D50"/>
  <c r="T46"/>
  <c r="D46"/>
  <c r="T42"/>
  <c r="D42"/>
  <c r="T38"/>
  <c r="D38"/>
  <c r="D48"/>
  <c r="T47"/>
  <c r="D47"/>
  <c r="T43"/>
  <c r="D43"/>
  <c r="T39"/>
  <c r="D39"/>
  <c r="T48"/>
  <c r="T44"/>
  <c r="D44"/>
  <c r="T40"/>
  <c r="D40"/>
  <c r="L32"/>
  <c r="L35" s="1"/>
  <c r="L38" s="1"/>
  <c r="AB32"/>
  <c r="H33"/>
  <c r="X33"/>
  <c r="X35" s="1"/>
  <c r="E25"/>
  <c r="P32"/>
  <c r="P35" s="1"/>
  <c r="P49" s="1"/>
  <c r="AF32"/>
  <c r="AF35" s="1"/>
  <c r="AF49" s="1"/>
  <c r="L33"/>
  <c r="AB33"/>
  <c r="AL53" i="25"/>
  <c r="AL49"/>
  <c r="X49"/>
  <c r="T49"/>
  <c r="D49"/>
  <c r="AL45"/>
  <c r="X45"/>
  <c r="T45"/>
  <c r="D45"/>
  <c r="AL41"/>
  <c r="X41"/>
  <c r="T41"/>
  <c r="D41"/>
  <c r="X48"/>
  <c r="X44"/>
  <c r="AL40"/>
  <c r="T40"/>
  <c r="D40"/>
  <c r="AL54"/>
  <c r="AL50"/>
  <c r="X50"/>
  <c r="T50"/>
  <c r="D50"/>
  <c r="AL46"/>
  <c r="X46"/>
  <c r="T46"/>
  <c r="D46"/>
  <c r="AL42"/>
  <c r="X42"/>
  <c r="T42"/>
  <c r="D42"/>
  <c r="AL38"/>
  <c r="X38"/>
  <c r="T38"/>
  <c r="D38"/>
  <c r="AL52"/>
  <c r="AL48"/>
  <c r="T48"/>
  <c r="D48"/>
  <c r="AL44"/>
  <c r="T44"/>
  <c r="D44"/>
  <c r="X40"/>
  <c r="AL51"/>
  <c r="AL47"/>
  <c r="X47"/>
  <c r="T47"/>
  <c r="D47"/>
  <c r="AL43"/>
  <c r="X43"/>
  <c r="T43"/>
  <c r="D43"/>
  <c r="AL39"/>
  <c r="X39"/>
  <c r="T39"/>
  <c r="D39"/>
  <c r="K35"/>
  <c r="L32"/>
  <c r="L35" s="1"/>
  <c r="L49" s="1"/>
  <c r="AB32"/>
  <c r="H33"/>
  <c r="H35" s="1"/>
  <c r="O35"/>
  <c r="AE35"/>
  <c r="E25"/>
  <c r="P32"/>
  <c r="P35" s="1"/>
  <c r="P45" s="1"/>
  <c r="AF32"/>
  <c r="AF35" s="1"/>
  <c r="AF45" s="1"/>
  <c r="L33"/>
  <c r="AB33"/>
  <c r="S35"/>
  <c r="AA35"/>
  <c r="G35"/>
  <c r="AJ35" i="24"/>
  <c r="R35"/>
  <c r="B35"/>
  <c r="V35"/>
  <c r="F35"/>
  <c r="D32"/>
  <c r="D35" s="1"/>
  <c r="D39" s="1"/>
  <c r="C32"/>
  <c r="C35" s="1"/>
  <c r="T32"/>
  <c r="T35" s="1"/>
  <c r="T39" s="1"/>
  <c r="S32"/>
  <c r="S35" s="1"/>
  <c r="AL32"/>
  <c r="AL35" s="1"/>
  <c r="AL39" s="1"/>
  <c r="AK32"/>
  <c r="AK35" s="1"/>
  <c r="P33"/>
  <c r="O33"/>
  <c r="O35" s="1"/>
  <c r="AF33"/>
  <c r="AE33"/>
  <c r="AE35" s="1"/>
  <c r="AL49"/>
  <c r="X49"/>
  <c r="T49"/>
  <c r="H49"/>
  <c r="D49"/>
  <c r="AL45"/>
  <c r="X45"/>
  <c r="T45"/>
  <c r="H45"/>
  <c r="D45"/>
  <c r="AB41"/>
  <c r="X41"/>
  <c r="T41"/>
  <c r="H41"/>
  <c r="T42"/>
  <c r="AL38"/>
  <c r="AL52"/>
  <c r="AB48"/>
  <c r="X48"/>
  <c r="T48"/>
  <c r="H48"/>
  <c r="X44"/>
  <c r="T44"/>
  <c r="H44"/>
  <c r="AL40"/>
  <c r="X40"/>
  <c r="T40"/>
  <c r="P40"/>
  <c r="H40"/>
  <c r="D40"/>
  <c r="AL54"/>
  <c r="AB50"/>
  <c r="X50"/>
  <c r="T50"/>
  <c r="H50"/>
  <c r="X46"/>
  <c r="T46"/>
  <c r="H46"/>
  <c r="AL42"/>
  <c r="X42"/>
  <c r="H42"/>
  <c r="W35"/>
  <c r="G35"/>
  <c r="AA35"/>
  <c r="K35"/>
  <c r="Z35"/>
  <c r="P35"/>
  <c r="P43" s="1"/>
  <c r="AF35"/>
  <c r="AF43" s="1"/>
  <c r="N35"/>
  <c r="H38"/>
  <c r="P38"/>
  <c r="X38"/>
  <c r="AB43"/>
  <c r="H47"/>
  <c r="X47"/>
  <c r="J35"/>
  <c r="H43"/>
  <c r="X43"/>
  <c r="D47"/>
  <c r="T47"/>
  <c r="L35"/>
  <c r="L47" s="1"/>
  <c r="AB35"/>
  <c r="AB47" s="1"/>
  <c r="AD35"/>
  <c r="D38"/>
  <c r="T38"/>
  <c r="H39"/>
  <c r="X39"/>
  <c r="D43"/>
  <c r="T43"/>
  <c r="P47"/>
  <c r="P35" i="23"/>
  <c r="P42" s="1"/>
  <c r="P33"/>
  <c r="AD49"/>
  <c r="AD45"/>
  <c r="AD41"/>
  <c r="AD50"/>
  <c r="AD46"/>
  <c r="AD42"/>
  <c r="AD38"/>
  <c r="AD47"/>
  <c r="AD43"/>
  <c r="AD39"/>
  <c r="AD40"/>
  <c r="AD44"/>
  <c r="AD48"/>
  <c r="S35"/>
  <c r="G32"/>
  <c r="G35" s="1"/>
  <c r="H32"/>
  <c r="H35" s="1"/>
  <c r="H50" s="1"/>
  <c r="W32"/>
  <c r="W35" s="1"/>
  <c r="X32"/>
  <c r="X35" s="1"/>
  <c r="X50" s="1"/>
  <c r="C33"/>
  <c r="C35" s="1"/>
  <c r="D33"/>
  <c r="D35" s="1"/>
  <c r="S33"/>
  <c r="T33"/>
  <c r="AK33"/>
  <c r="AK35" s="1"/>
  <c r="AL33"/>
  <c r="N35"/>
  <c r="B35"/>
  <c r="AF38"/>
  <c r="L42"/>
  <c r="AB42"/>
  <c r="H46"/>
  <c r="X46"/>
  <c r="L38"/>
  <c r="AB38"/>
  <c r="X42"/>
  <c r="Z35"/>
  <c r="J35"/>
  <c r="AJ35"/>
  <c r="V35"/>
  <c r="F35"/>
  <c r="AF47"/>
  <c r="AB47"/>
  <c r="X47"/>
  <c r="L47"/>
  <c r="AF43"/>
  <c r="AB43"/>
  <c r="X43"/>
  <c r="T43"/>
  <c r="L43"/>
  <c r="AF39"/>
  <c r="AB39"/>
  <c r="X39"/>
  <c r="T39"/>
  <c r="L39"/>
  <c r="H39"/>
  <c r="X41"/>
  <c r="L41"/>
  <c r="AF48"/>
  <c r="AB48"/>
  <c r="X48"/>
  <c r="T48"/>
  <c r="L48"/>
  <c r="AF44"/>
  <c r="AB44"/>
  <c r="X44"/>
  <c r="T44"/>
  <c r="L44"/>
  <c r="H44"/>
  <c r="AF40"/>
  <c r="AB40"/>
  <c r="X40"/>
  <c r="L40"/>
  <c r="H40"/>
  <c r="AF49"/>
  <c r="AB49"/>
  <c r="X49"/>
  <c r="L49"/>
  <c r="AF45"/>
  <c r="AB45"/>
  <c r="X45"/>
  <c r="T45"/>
  <c r="L45"/>
  <c r="AF41"/>
  <c r="AB41"/>
  <c r="H41"/>
  <c r="AE35"/>
  <c r="O35"/>
  <c r="AA35"/>
  <c r="K35"/>
  <c r="T35"/>
  <c r="T38" s="1"/>
  <c r="AL35"/>
  <c r="R35"/>
  <c r="X38"/>
  <c r="AF46"/>
  <c r="L50"/>
  <c r="AB50"/>
  <c r="P35" i="22"/>
  <c r="N49"/>
  <c r="N45"/>
  <c r="N41"/>
  <c r="N47"/>
  <c r="N43"/>
  <c r="N39"/>
  <c r="N48"/>
  <c r="N50"/>
  <c r="N46"/>
  <c r="N42"/>
  <c r="N38"/>
  <c r="N44"/>
  <c r="N40"/>
  <c r="AL51"/>
  <c r="AF47"/>
  <c r="AB47"/>
  <c r="P47"/>
  <c r="L47"/>
  <c r="H47"/>
  <c r="AF43"/>
  <c r="AB43"/>
  <c r="P43"/>
  <c r="L43"/>
  <c r="AL39"/>
  <c r="AF39"/>
  <c r="AB39"/>
  <c r="T39"/>
  <c r="P39"/>
  <c r="L39"/>
  <c r="AL53"/>
  <c r="AB49"/>
  <c r="T49"/>
  <c r="L49"/>
  <c r="AF45"/>
  <c r="X45"/>
  <c r="P45"/>
  <c r="AB41"/>
  <c r="P41"/>
  <c r="L41"/>
  <c r="AL54"/>
  <c r="AF50"/>
  <c r="AB50"/>
  <c r="P50"/>
  <c r="L50"/>
  <c r="H50"/>
  <c r="AL48"/>
  <c r="AF48"/>
  <c r="AB48"/>
  <c r="T48"/>
  <c r="P48"/>
  <c r="L48"/>
  <c r="AL44"/>
  <c r="AF44"/>
  <c r="AB44"/>
  <c r="X44"/>
  <c r="P44"/>
  <c r="L44"/>
  <c r="H44"/>
  <c r="AF40"/>
  <c r="AB40"/>
  <c r="P40"/>
  <c r="L40"/>
  <c r="H40"/>
  <c r="AF49"/>
  <c r="X49"/>
  <c r="P49"/>
  <c r="AB45"/>
  <c r="L45"/>
  <c r="AF41"/>
  <c r="W32"/>
  <c r="W35" s="1"/>
  <c r="X32"/>
  <c r="X35" s="1"/>
  <c r="X39" s="1"/>
  <c r="C33"/>
  <c r="C35" s="1"/>
  <c r="D33"/>
  <c r="S33"/>
  <c r="S35" s="1"/>
  <c r="T33"/>
  <c r="AK33"/>
  <c r="AL33"/>
  <c r="AE35"/>
  <c r="O35"/>
  <c r="AA35"/>
  <c r="K35"/>
  <c r="AL42"/>
  <c r="AF46"/>
  <c r="AL38"/>
  <c r="P42"/>
  <c r="AF42"/>
  <c r="AB46"/>
  <c r="D35"/>
  <c r="D43" s="1"/>
  <c r="T35"/>
  <c r="T43" s="1"/>
  <c r="AL35"/>
  <c r="AL43" s="1"/>
  <c r="AK35"/>
  <c r="P38"/>
  <c r="AF38"/>
  <c r="L42"/>
  <c r="AB42"/>
  <c r="H46"/>
  <c r="X46"/>
  <c r="G32"/>
  <c r="G35" s="1"/>
  <c r="H32"/>
  <c r="H35" s="1"/>
  <c r="H39" s="1"/>
  <c r="Z35"/>
  <c r="J35"/>
  <c r="R35"/>
  <c r="B35"/>
  <c r="V35"/>
  <c r="F35"/>
  <c r="AJ35"/>
  <c r="T42"/>
  <c r="P46"/>
  <c r="L46"/>
  <c r="AD35"/>
  <c r="L38"/>
  <c r="AB38"/>
  <c r="D46"/>
  <c r="T46"/>
  <c r="E27" i="21"/>
  <c r="E26"/>
  <c r="E25"/>
  <c r="D32"/>
  <c r="D35" s="1"/>
  <c r="C32"/>
  <c r="T32"/>
  <c r="T35" s="1"/>
  <c r="S32"/>
  <c r="AL32"/>
  <c r="AL35" s="1"/>
  <c r="AK32"/>
  <c r="P33"/>
  <c r="O33"/>
  <c r="AF33"/>
  <c r="AF35" s="1"/>
  <c r="AE33"/>
  <c r="P35"/>
  <c r="E27" i="20"/>
  <c r="E26"/>
  <c r="E25"/>
  <c r="D32"/>
  <c r="D35" s="1"/>
  <c r="C32"/>
  <c r="T32"/>
  <c r="T35" s="1"/>
  <c r="S32"/>
  <c r="AL32"/>
  <c r="AL35" s="1"/>
  <c r="AK32"/>
  <c r="P33"/>
  <c r="O33"/>
  <c r="AF33"/>
  <c r="AE33"/>
  <c r="P35"/>
  <c r="AF35"/>
  <c r="P35" i="19"/>
  <c r="P42" s="1"/>
  <c r="N35"/>
  <c r="N45" s="1"/>
  <c r="G32"/>
  <c r="G35" s="1"/>
  <c r="H32"/>
  <c r="H35" s="1"/>
  <c r="C33"/>
  <c r="D33"/>
  <c r="D35" s="1"/>
  <c r="AE35"/>
  <c r="O35"/>
  <c r="AA35"/>
  <c r="K35"/>
  <c r="Z35"/>
  <c r="J35"/>
  <c r="R35"/>
  <c r="B35"/>
  <c r="V35"/>
  <c r="F35"/>
  <c r="AJ35"/>
  <c r="AK35"/>
  <c r="P38"/>
  <c r="AF38"/>
  <c r="L42"/>
  <c r="AB42"/>
  <c r="H46"/>
  <c r="AD35"/>
  <c r="L38"/>
  <c r="AB38"/>
  <c r="H42"/>
  <c r="W32"/>
  <c r="W35" s="1"/>
  <c r="X32"/>
  <c r="X35" s="1"/>
  <c r="X42" s="1"/>
  <c r="S33"/>
  <c r="S35" s="1"/>
  <c r="T33"/>
  <c r="T35" s="1"/>
  <c r="AK33"/>
  <c r="AL33"/>
  <c r="AL35" s="1"/>
  <c r="AF47"/>
  <c r="AB47"/>
  <c r="P47"/>
  <c r="L47"/>
  <c r="H47"/>
  <c r="AF43"/>
  <c r="AB43"/>
  <c r="P43"/>
  <c r="L43"/>
  <c r="H43"/>
  <c r="AF39"/>
  <c r="AB39"/>
  <c r="P39"/>
  <c r="L39"/>
  <c r="H39"/>
  <c r="AF49"/>
  <c r="AB49"/>
  <c r="P49"/>
  <c r="L49"/>
  <c r="H49"/>
  <c r="AF45"/>
  <c r="P45"/>
  <c r="H45"/>
  <c r="AB41"/>
  <c r="X41"/>
  <c r="P41"/>
  <c r="H41"/>
  <c r="AF50"/>
  <c r="AB50"/>
  <c r="P50"/>
  <c r="L50"/>
  <c r="H50"/>
  <c r="AF48"/>
  <c r="AB48"/>
  <c r="P48"/>
  <c r="L48"/>
  <c r="H48"/>
  <c r="AF44"/>
  <c r="AB44"/>
  <c r="P44"/>
  <c r="L44"/>
  <c r="H44"/>
  <c r="AF40"/>
  <c r="AB40"/>
  <c r="P40"/>
  <c r="L40"/>
  <c r="H40"/>
  <c r="AB45"/>
  <c r="L45"/>
  <c r="AF41"/>
  <c r="L41"/>
  <c r="C35"/>
  <c r="H38"/>
  <c r="P46"/>
  <c r="AF46"/>
  <c r="AF32" i="17"/>
  <c r="AE35"/>
  <c r="AL32"/>
  <c r="AL35" s="1"/>
  <c r="AK32"/>
  <c r="P33"/>
  <c r="O33"/>
  <c r="AF33"/>
  <c r="AF35" s="1"/>
  <c r="AE33"/>
  <c r="E25"/>
  <c r="O35"/>
  <c r="E27"/>
  <c r="P35"/>
  <c r="AA35"/>
  <c r="K35"/>
  <c r="AK35"/>
  <c r="D32"/>
  <c r="D35" s="1"/>
  <c r="C32"/>
  <c r="C35" s="1"/>
  <c r="T32"/>
  <c r="T35" s="1"/>
  <c r="S32"/>
  <c r="S35" s="1"/>
  <c r="G32"/>
  <c r="G35" s="1"/>
  <c r="W32"/>
  <c r="W35" s="1"/>
  <c r="C33"/>
  <c r="S33"/>
  <c r="AK33"/>
  <c r="L32" i="16"/>
  <c r="E27"/>
  <c r="H47" s="1"/>
  <c r="AF32"/>
  <c r="P32"/>
  <c r="AE35"/>
  <c r="AJ35"/>
  <c r="R35"/>
  <c r="B35"/>
  <c r="V35"/>
  <c r="F35"/>
  <c r="AD35"/>
  <c r="N35"/>
  <c r="T32"/>
  <c r="T35" s="1"/>
  <c r="S32"/>
  <c r="AL32"/>
  <c r="AL35" s="1"/>
  <c r="AL54" s="1"/>
  <c r="AK32"/>
  <c r="P33"/>
  <c r="O33"/>
  <c r="AF33"/>
  <c r="AE33"/>
  <c r="H49"/>
  <c r="AL41"/>
  <c r="X48"/>
  <c r="AF44"/>
  <c r="AF40"/>
  <c r="X50"/>
  <c r="H46"/>
  <c r="AF38"/>
  <c r="AF35"/>
  <c r="O35"/>
  <c r="G32"/>
  <c r="W32"/>
  <c r="W35" s="1"/>
  <c r="C33"/>
  <c r="S33"/>
  <c r="AK33"/>
  <c r="AK35" s="1"/>
  <c r="J35"/>
  <c r="AL43"/>
  <c r="D32"/>
  <c r="D35" s="1"/>
  <c r="C32"/>
  <c r="C35" s="1"/>
  <c r="G35"/>
  <c r="AA35"/>
  <c r="K35"/>
  <c r="S35"/>
  <c r="L35"/>
  <c r="L43" s="1"/>
  <c r="AB35"/>
  <c r="Z35"/>
  <c r="AF43"/>
  <c r="W32" i="15"/>
  <c r="AF32"/>
  <c r="G32"/>
  <c r="E27"/>
  <c r="E26"/>
  <c r="E25"/>
  <c r="D32"/>
  <c r="D35" s="1"/>
  <c r="C32"/>
  <c r="T32"/>
  <c r="T35" s="1"/>
  <c r="S32"/>
  <c r="AL32"/>
  <c r="AL35" s="1"/>
  <c r="AK32"/>
  <c r="P33"/>
  <c r="O33"/>
  <c r="AF33"/>
  <c r="AE33"/>
  <c r="P35"/>
  <c r="AF32" i="14"/>
  <c r="W32"/>
  <c r="P32"/>
  <c r="G32"/>
  <c r="K32"/>
  <c r="AA32"/>
  <c r="D32"/>
  <c r="D35" s="1"/>
  <c r="C32"/>
  <c r="AL32"/>
  <c r="AL35" s="1"/>
  <c r="AK32"/>
  <c r="P33"/>
  <c r="O33"/>
  <c r="X35"/>
  <c r="T32"/>
  <c r="T35" s="1"/>
  <c r="S32"/>
  <c r="E27"/>
  <c r="E26"/>
  <c r="E25"/>
  <c r="AF33"/>
  <c r="AF35" s="1"/>
  <c r="AE33"/>
  <c r="P35"/>
  <c r="C50" i="27" l="1"/>
  <c r="N49"/>
  <c r="N39"/>
  <c r="P49" i="28"/>
  <c r="P43"/>
  <c r="D47"/>
  <c r="AJ35"/>
  <c r="AJ39" s="1"/>
  <c r="AB47"/>
  <c r="H38"/>
  <c r="AL51"/>
  <c r="D45"/>
  <c r="L40"/>
  <c r="H43"/>
  <c r="H39"/>
  <c r="H46"/>
  <c r="X40"/>
  <c r="H48"/>
  <c r="AL41"/>
  <c r="AB49"/>
  <c r="Z35"/>
  <c r="J35"/>
  <c r="AD35"/>
  <c r="F35"/>
  <c r="F47" s="1"/>
  <c r="H42"/>
  <c r="AL46"/>
  <c r="AL40"/>
  <c r="P48"/>
  <c r="H45"/>
  <c r="AL53"/>
  <c r="X41"/>
  <c r="AL39"/>
  <c r="B35"/>
  <c r="B43" s="1"/>
  <c r="AL43"/>
  <c r="AB40"/>
  <c r="P39"/>
  <c r="AL42"/>
  <c r="H40"/>
  <c r="AL44"/>
  <c r="H41"/>
  <c r="AB48" i="27"/>
  <c r="T43"/>
  <c r="AL51"/>
  <c r="T46"/>
  <c r="X41"/>
  <c r="T49"/>
  <c r="T38"/>
  <c r="L43"/>
  <c r="AL47"/>
  <c r="T41"/>
  <c r="AL45"/>
  <c r="AL38"/>
  <c r="D38"/>
  <c r="L39"/>
  <c r="L47"/>
  <c r="X42"/>
  <c r="AL50"/>
  <c r="L45"/>
  <c r="L44"/>
  <c r="AF44"/>
  <c r="L46"/>
  <c r="T40"/>
  <c r="AL43"/>
  <c r="T42"/>
  <c r="AL46"/>
  <c r="AL41"/>
  <c r="AK47"/>
  <c r="AK44"/>
  <c r="AK46"/>
  <c r="AF48"/>
  <c r="AF39"/>
  <c r="D50"/>
  <c r="AK39"/>
  <c r="AF45"/>
  <c r="AK41"/>
  <c r="AK40"/>
  <c r="AK43"/>
  <c r="AK42"/>
  <c r="AF49"/>
  <c r="AK53"/>
  <c r="AK52"/>
  <c r="AK38"/>
  <c r="AK54"/>
  <c r="C47"/>
  <c r="AK45"/>
  <c r="AF50"/>
  <c r="AK49"/>
  <c r="AK48"/>
  <c r="AK51"/>
  <c r="C40"/>
  <c r="F35"/>
  <c r="F47" s="1"/>
  <c r="AB39"/>
  <c r="J35"/>
  <c r="J48" s="1"/>
  <c r="AJ35"/>
  <c r="AJ47" s="1"/>
  <c r="N38"/>
  <c r="V35"/>
  <c r="T48"/>
  <c r="AL52"/>
  <c r="X39"/>
  <c r="D43"/>
  <c r="AF43"/>
  <c r="AF47"/>
  <c r="L42"/>
  <c r="AL42"/>
  <c r="AF46"/>
  <c r="T50"/>
  <c r="L41"/>
  <c r="AF41"/>
  <c r="X45"/>
  <c r="L49"/>
  <c r="AL53"/>
  <c r="R35"/>
  <c r="R47" s="1"/>
  <c r="AF40"/>
  <c r="N42"/>
  <c r="N41"/>
  <c r="N44"/>
  <c r="N47"/>
  <c r="AF38"/>
  <c r="AL40"/>
  <c r="N46"/>
  <c r="D39"/>
  <c r="N45"/>
  <c r="N48"/>
  <c r="AL48"/>
  <c r="L40"/>
  <c r="T39"/>
  <c r="AL39"/>
  <c r="X43"/>
  <c r="T47"/>
  <c r="D42"/>
  <c r="AF42"/>
  <c r="X46"/>
  <c r="L50"/>
  <c r="AL54"/>
  <c r="AB41"/>
  <c r="T45"/>
  <c r="D49"/>
  <c r="AL49"/>
  <c r="B35"/>
  <c r="B47" s="1"/>
  <c r="L38"/>
  <c r="AL44"/>
  <c r="N50"/>
  <c r="N40"/>
  <c r="AD35"/>
  <c r="AD46" s="1"/>
  <c r="L48"/>
  <c r="W35" i="26"/>
  <c r="O35"/>
  <c r="O42" s="1"/>
  <c r="C35"/>
  <c r="C38" s="1"/>
  <c r="W46"/>
  <c r="AL50"/>
  <c r="AL46"/>
  <c r="AL52"/>
  <c r="AL54"/>
  <c r="AL42"/>
  <c r="AL45"/>
  <c r="AL40"/>
  <c r="AL44"/>
  <c r="AL39"/>
  <c r="AL48"/>
  <c r="AL49"/>
  <c r="AL47"/>
  <c r="AL53"/>
  <c r="AL41"/>
  <c r="AL38"/>
  <c r="AL51"/>
  <c r="AL43"/>
  <c r="L50"/>
  <c r="AE35"/>
  <c r="AE50" s="1"/>
  <c r="L40"/>
  <c r="G35"/>
  <c r="G46" s="1"/>
  <c r="AA35"/>
  <c r="AA42" s="1"/>
  <c r="W50"/>
  <c r="S35"/>
  <c r="S50" s="1"/>
  <c r="AF45"/>
  <c r="AK35"/>
  <c r="AK50" s="1"/>
  <c r="H35"/>
  <c r="H39" s="1"/>
  <c r="L44"/>
  <c r="W39"/>
  <c r="W41" i="25"/>
  <c r="AF44"/>
  <c r="W50"/>
  <c r="P41"/>
  <c r="W47"/>
  <c r="W45"/>
  <c r="P43"/>
  <c r="AF46"/>
  <c r="AF35" i="28"/>
  <c r="AF38" s="1"/>
  <c r="X43"/>
  <c r="X46"/>
  <c r="X44"/>
  <c r="X48"/>
  <c r="X49"/>
  <c r="X38"/>
  <c r="X47"/>
  <c r="X50"/>
  <c r="P50"/>
  <c r="P45"/>
  <c r="D42"/>
  <c r="D46"/>
  <c r="D43"/>
  <c r="D40"/>
  <c r="D44"/>
  <c r="AF46" i="26"/>
  <c r="AF43"/>
  <c r="P46"/>
  <c r="P43"/>
  <c r="P40"/>
  <c r="P45"/>
  <c r="L47"/>
  <c r="L49"/>
  <c r="AD49" i="27"/>
  <c r="AD38"/>
  <c r="AD44"/>
  <c r="AB42"/>
  <c r="S46"/>
  <c r="S43"/>
  <c r="S45"/>
  <c r="S42"/>
  <c r="S48"/>
  <c r="S49"/>
  <c r="S50"/>
  <c r="S47"/>
  <c r="S40"/>
  <c r="S39"/>
  <c r="S38"/>
  <c r="S44"/>
  <c r="S41"/>
  <c r="C41"/>
  <c r="C43"/>
  <c r="D48"/>
  <c r="D46"/>
  <c r="D41"/>
  <c r="C49"/>
  <c r="C48"/>
  <c r="C42"/>
  <c r="C46"/>
  <c r="C45"/>
  <c r="D47"/>
  <c r="D45"/>
  <c r="C39"/>
  <c r="C44"/>
  <c r="AF48" i="25"/>
  <c r="AF43"/>
  <c r="AF41"/>
  <c r="W48"/>
  <c r="W43"/>
  <c r="W46"/>
  <c r="W44"/>
  <c r="W39"/>
  <c r="W42"/>
  <c r="W40"/>
  <c r="W49"/>
  <c r="P46"/>
  <c r="AE50" i="28"/>
  <c r="AE46"/>
  <c r="AE42"/>
  <c r="AE38"/>
  <c r="AE49"/>
  <c r="AE45"/>
  <c r="AE41"/>
  <c r="AE47"/>
  <c r="AE43"/>
  <c r="AE39"/>
  <c r="AE40"/>
  <c r="AE44"/>
  <c r="AE48"/>
  <c r="K50"/>
  <c r="K46"/>
  <c r="K42"/>
  <c r="K38"/>
  <c r="K49"/>
  <c r="K45"/>
  <c r="K41"/>
  <c r="K47"/>
  <c r="K43"/>
  <c r="K44"/>
  <c r="K39"/>
  <c r="K48"/>
  <c r="K40"/>
  <c r="AK54"/>
  <c r="AK50"/>
  <c r="AK46"/>
  <c r="AK42"/>
  <c r="AK38"/>
  <c r="AK39"/>
  <c r="AK53"/>
  <c r="AK49"/>
  <c r="AK45"/>
  <c r="AK41"/>
  <c r="AK51"/>
  <c r="AK47"/>
  <c r="AK43"/>
  <c r="AK52"/>
  <c r="AK40"/>
  <c r="AK44"/>
  <c r="AK48"/>
  <c r="F40"/>
  <c r="W50"/>
  <c r="W46"/>
  <c r="W42"/>
  <c r="W38"/>
  <c r="W49"/>
  <c r="W45"/>
  <c r="W41"/>
  <c r="W47"/>
  <c r="W43"/>
  <c r="W39"/>
  <c r="W48"/>
  <c r="W40"/>
  <c r="W44"/>
  <c r="R47"/>
  <c r="R43"/>
  <c r="R39"/>
  <c r="R50"/>
  <c r="R46"/>
  <c r="R42"/>
  <c r="R38"/>
  <c r="R48"/>
  <c r="R44"/>
  <c r="R40"/>
  <c r="R49"/>
  <c r="R41"/>
  <c r="R45"/>
  <c r="O50"/>
  <c r="O46"/>
  <c r="O42"/>
  <c r="O38"/>
  <c r="O49"/>
  <c r="O45"/>
  <c r="O41"/>
  <c r="O47"/>
  <c r="O43"/>
  <c r="O40"/>
  <c r="O44"/>
  <c r="O48"/>
  <c r="O39"/>
  <c r="G50"/>
  <c r="G46"/>
  <c r="G42"/>
  <c r="G38"/>
  <c r="G49"/>
  <c r="G45"/>
  <c r="G41"/>
  <c r="G47"/>
  <c r="G43"/>
  <c r="G48"/>
  <c r="G40"/>
  <c r="G39"/>
  <c r="G44"/>
  <c r="L38"/>
  <c r="T46"/>
  <c r="T44"/>
  <c r="T41"/>
  <c r="L49"/>
  <c r="T38"/>
  <c r="T42"/>
  <c r="P46"/>
  <c r="L50"/>
  <c r="AB50"/>
  <c r="T40"/>
  <c r="P44"/>
  <c r="L48"/>
  <c r="AB48"/>
  <c r="P42"/>
  <c r="P41"/>
  <c r="L45"/>
  <c r="AB45"/>
  <c r="T39"/>
  <c r="AL47"/>
  <c r="AB38"/>
  <c r="L43"/>
  <c r="L42"/>
  <c r="L46"/>
  <c r="AB46"/>
  <c r="AL54"/>
  <c r="P40"/>
  <c r="L44"/>
  <c r="AB44"/>
  <c r="AL52"/>
  <c r="L41"/>
  <c r="AB41"/>
  <c r="D49"/>
  <c r="T49"/>
  <c r="AL49"/>
  <c r="N47"/>
  <c r="N43"/>
  <c r="Q43" s="1"/>
  <c r="N39"/>
  <c r="N50"/>
  <c r="Q50" s="1"/>
  <c r="N46"/>
  <c r="N42"/>
  <c r="N38"/>
  <c r="N48"/>
  <c r="N44"/>
  <c r="N40"/>
  <c r="N41"/>
  <c r="N45"/>
  <c r="N49"/>
  <c r="Q49" s="1"/>
  <c r="V47"/>
  <c r="V43"/>
  <c r="V39"/>
  <c r="V40"/>
  <c r="V50"/>
  <c r="V46"/>
  <c r="V42"/>
  <c r="Y42" s="1"/>
  <c r="V38"/>
  <c r="V48"/>
  <c r="Y48" s="1"/>
  <c r="V44"/>
  <c r="V45"/>
  <c r="V49"/>
  <c r="V41"/>
  <c r="Y41" s="1"/>
  <c r="S50"/>
  <c r="S46"/>
  <c r="S42"/>
  <c r="S38"/>
  <c r="S49"/>
  <c r="S45"/>
  <c r="S41"/>
  <c r="S47"/>
  <c r="S43"/>
  <c r="S39"/>
  <c r="S40"/>
  <c r="S44"/>
  <c r="S48"/>
  <c r="C50"/>
  <c r="C46"/>
  <c r="C42"/>
  <c r="C38"/>
  <c r="C49"/>
  <c r="C45"/>
  <c r="C41"/>
  <c r="C47"/>
  <c r="C43"/>
  <c r="C39"/>
  <c r="C40"/>
  <c r="C44"/>
  <c r="C48"/>
  <c r="B48"/>
  <c r="AA50"/>
  <c r="AA46"/>
  <c r="AA42"/>
  <c r="AA38"/>
  <c r="AA39"/>
  <c r="AA49"/>
  <c r="AA45"/>
  <c r="AA41"/>
  <c r="AA47"/>
  <c r="AA43"/>
  <c r="AA44"/>
  <c r="AA48"/>
  <c r="AA40"/>
  <c r="T43"/>
  <c r="L39"/>
  <c r="T47"/>
  <c r="L47"/>
  <c r="P38"/>
  <c r="P47"/>
  <c r="D39"/>
  <c r="AL38"/>
  <c r="D38"/>
  <c r="AB43"/>
  <c r="AB42"/>
  <c r="D50"/>
  <c r="T50"/>
  <c r="AL50"/>
  <c r="D48"/>
  <c r="T48"/>
  <c r="AL48"/>
  <c r="AL45"/>
  <c r="H40" i="27"/>
  <c r="H38"/>
  <c r="AE50"/>
  <c r="AE46"/>
  <c r="AE42"/>
  <c r="AE38"/>
  <c r="AE47"/>
  <c r="AE43"/>
  <c r="AE48"/>
  <c r="AE44"/>
  <c r="AE40"/>
  <c r="AE49"/>
  <c r="AE39"/>
  <c r="AE41"/>
  <c r="AE45"/>
  <c r="P48"/>
  <c r="P44"/>
  <c r="P38"/>
  <c r="O50"/>
  <c r="O46"/>
  <c r="O42"/>
  <c r="O38"/>
  <c r="O47"/>
  <c r="O43"/>
  <c r="O48"/>
  <c r="O44"/>
  <c r="O40"/>
  <c r="O49"/>
  <c r="O39"/>
  <c r="O41"/>
  <c r="O45"/>
  <c r="X40"/>
  <c r="X38"/>
  <c r="J40"/>
  <c r="W50"/>
  <c r="W46"/>
  <c r="W42"/>
  <c r="W38"/>
  <c r="W47"/>
  <c r="W43"/>
  <c r="W48"/>
  <c r="W44"/>
  <c r="W40"/>
  <c r="W41"/>
  <c r="W45"/>
  <c r="W39"/>
  <c r="W49"/>
  <c r="H46"/>
  <c r="H45"/>
  <c r="H48"/>
  <c r="H39"/>
  <c r="P47"/>
  <c r="H42"/>
  <c r="P50"/>
  <c r="H41"/>
  <c r="AB38"/>
  <c r="H44"/>
  <c r="P43"/>
  <c r="AB47"/>
  <c r="P46"/>
  <c r="AB50"/>
  <c r="P45"/>
  <c r="AB49"/>
  <c r="X48"/>
  <c r="Z47"/>
  <c r="Z43"/>
  <c r="Z39"/>
  <c r="Z48"/>
  <c r="Z44"/>
  <c r="Z40"/>
  <c r="Z49"/>
  <c r="Z45"/>
  <c r="Z41"/>
  <c r="Z50"/>
  <c r="Z38"/>
  <c r="Z42"/>
  <c r="Z46"/>
  <c r="AA50"/>
  <c r="AA46"/>
  <c r="AA42"/>
  <c r="AA38"/>
  <c r="AA47"/>
  <c r="AA43"/>
  <c r="AA48"/>
  <c r="AA44"/>
  <c r="AA40"/>
  <c r="AA41"/>
  <c r="AA45"/>
  <c r="AA49"/>
  <c r="AA39"/>
  <c r="R43"/>
  <c r="R49"/>
  <c r="R50"/>
  <c r="G50"/>
  <c r="G46"/>
  <c r="G42"/>
  <c r="G38"/>
  <c r="G47"/>
  <c r="G43"/>
  <c r="G48"/>
  <c r="G44"/>
  <c r="G40"/>
  <c r="G41"/>
  <c r="G49"/>
  <c r="G45"/>
  <c r="G39"/>
  <c r="D40"/>
  <c r="D44"/>
  <c r="K50"/>
  <c r="K46"/>
  <c r="K42"/>
  <c r="K38"/>
  <c r="K47"/>
  <c r="K43"/>
  <c r="K48"/>
  <c r="K44"/>
  <c r="K40"/>
  <c r="K41"/>
  <c r="K45"/>
  <c r="K49"/>
  <c r="K39"/>
  <c r="H43"/>
  <c r="AB40"/>
  <c r="P49"/>
  <c r="X44"/>
  <c r="P39"/>
  <c r="AB43"/>
  <c r="H47"/>
  <c r="X47"/>
  <c r="P42"/>
  <c r="AB46"/>
  <c r="H50"/>
  <c r="X50"/>
  <c r="P41"/>
  <c r="AB45"/>
  <c r="H49"/>
  <c r="X49"/>
  <c r="AB44"/>
  <c r="P40"/>
  <c r="X41" i="26"/>
  <c r="X40"/>
  <c r="X42"/>
  <c r="X39"/>
  <c r="X44"/>
  <c r="X45"/>
  <c r="X46"/>
  <c r="X48"/>
  <c r="X43"/>
  <c r="X38"/>
  <c r="X49"/>
  <c r="X50"/>
  <c r="X47"/>
  <c r="H38"/>
  <c r="H49"/>
  <c r="H48"/>
  <c r="AA38"/>
  <c r="AA43"/>
  <c r="AA40"/>
  <c r="C50"/>
  <c r="C46"/>
  <c r="C47"/>
  <c r="C43"/>
  <c r="C45"/>
  <c r="C41"/>
  <c r="C40"/>
  <c r="O50"/>
  <c r="O38"/>
  <c r="O47"/>
  <c r="O49"/>
  <c r="O41"/>
  <c r="O40"/>
  <c r="O45"/>
  <c r="P39"/>
  <c r="AF39"/>
  <c r="L43"/>
  <c r="P42"/>
  <c r="AF42"/>
  <c r="L46"/>
  <c r="AF48"/>
  <c r="P41"/>
  <c r="AF41"/>
  <c r="L45"/>
  <c r="S46"/>
  <c r="S43"/>
  <c r="AE46"/>
  <c r="AE42"/>
  <c r="AE43"/>
  <c r="AE39"/>
  <c r="AE41"/>
  <c r="AE48"/>
  <c r="AB35"/>
  <c r="AF40"/>
  <c r="AF44"/>
  <c r="L39"/>
  <c r="P44"/>
  <c r="P38"/>
  <c r="AF38"/>
  <c r="L42"/>
  <c r="P48"/>
  <c r="L41"/>
  <c r="G42"/>
  <c r="G38"/>
  <c r="G43"/>
  <c r="G39"/>
  <c r="G40"/>
  <c r="G45"/>
  <c r="AJ35"/>
  <c r="R35"/>
  <c r="B35"/>
  <c r="V35"/>
  <c r="F35"/>
  <c r="AD35"/>
  <c r="N35"/>
  <c r="Z35"/>
  <c r="J35"/>
  <c r="AK46"/>
  <c r="AK49"/>
  <c r="AK39"/>
  <c r="AK40"/>
  <c r="K50"/>
  <c r="K46"/>
  <c r="K42"/>
  <c r="K38"/>
  <c r="K45"/>
  <c r="K41"/>
  <c r="K47"/>
  <c r="K43"/>
  <c r="K39"/>
  <c r="K48"/>
  <c r="K44"/>
  <c r="K40"/>
  <c r="K49"/>
  <c r="P47"/>
  <c r="AF47"/>
  <c r="L48"/>
  <c r="P50"/>
  <c r="AF50"/>
  <c r="H48" i="25"/>
  <c r="H44"/>
  <c r="H42"/>
  <c r="H39"/>
  <c r="H49"/>
  <c r="H41"/>
  <c r="H46"/>
  <c r="H43"/>
  <c r="H38"/>
  <c r="H40"/>
  <c r="H45"/>
  <c r="H50"/>
  <c r="H47"/>
  <c r="AE50"/>
  <c r="AE46"/>
  <c r="AE42"/>
  <c r="AE38"/>
  <c r="AE45"/>
  <c r="AE41"/>
  <c r="AE47"/>
  <c r="AE43"/>
  <c r="AE39"/>
  <c r="AE49"/>
  <c r="AE48"/>
  <c r="AE44"/>
  <c r="AE40"/>
  <c r="AA50"/>
  <c r="AA46"/>
  <c r="AA42"/>
  <c r="AA38"/>
  <c r="AA49"/>
  <c r="AA47"/>
  <c r="AA43"/>
  <c r="AA39"/>
  <c r="AA45"/>
  <c r="AA41"/>
  <c r="AA48"/>
  <c r="AA44"/>
  <c r="AA40"/>
  <c r="AJ35"/>
  <c r="R35"/>
  <c r="B35"/>
  <c r="AD35"/>
  <c r="N35"/>
  <c r="V35"/>
  <c r="F35"/>
  <c r="Z35"/>
  <c r="J35"/>
  <c r="L47"/>
  <c r="AB35"/>
  <c r="P39"/>
  <c r="AF39"/>
  <c r="L43"/>
  <c r="AF40"/>
  <c r="P42"/>
  <c r="AF42"/>
  <c r="L46"/>
  <c r="L41"/>
  <c r="G50"/>
  <c r="G46"/>
  <c r="G42"/>
  <c r="G38"/>
  <c r="G41"/>
  <c r="G47"/>
  <c r="G43"/>
  <c r="G39"/>
  <c r="G49"/>
  <c r="G45"/>
  <c r="G48"/>
  <c r="G44"/>
  <c r="G40"/>
  <c r="C50"/>
  <c r="C46"/>
  <c r="C42"/>
  <c r="C38"/>
  <c r="C49"/>
  <c r="C45"/>
  <c r="C47"/>
  <c r="C43"/>
  <c r="C39"/>
  <c r="C41"/>
  <c r="C48"/>
  <c r="C44"/>
  <c r="C40"/>
  <c r="L50"/>
  <c r="L39"/>
  <c r="L48"/>
  <c r="P38"/>
  <c r="AF38"/>
  <c r="L42"/>
  <c r="P44"/>
  <c r="P48"/>
  <c r="P49"/>
  <c r="AF49"/>
  <c r="AK54"/>
  <c r="AK50"/>
  <c r="AK46"/>
  <c r="AK42"/>
  <c r="AK38"/>
  <c r="AK53"/>
  <c r="AK49"/>
  <c r="AK51"/>
  <c r="AK47"/>
  <c r="AK43"/>
  <c r="AK39"/>
  <c r="AK45"/>
  <c r="AK41"/>
  <c r="AK52"/>
  <c r="AK48"/>
  <c r="AK44"/>
  <c r="AK40"/>
  <c r="S50"/>
  <c r="S46"/>
  <c r="S42"/>
  <c r="S38"/>
  <c r="S49"/>
  <c r="S45"/>
  <c r="S47"/>
  <c r="S43"/>
  <c r="S39"/>
  <c r="S41"/>
  <c r="S48"/>
  <c r="S44"/>
  <c r="S40"/>
  <c r="O50"/>
  <c r="O46"/>
  <c r="O42"/>
  <c r="O38"/>
  <c r="O41"/>
  <c r="O47"/>
  <c r="O43"/>
  <c r="O39"/>
  <c r="O49"/>
  <c r="O45"/>
  <c r="O48"/>
  <c r="O44"/>
  <c r="O40"/>
  <c r="K50"/>
  <c r="K46"/>
  <c r="K42"/>
  <c r="K38"/>
  <c r="K49"/>
  <c r="K45"/>
  <c r="K47"/>
  <c r="K43"/>
  <c r="K39"/>
  <c r="K41"/>
  <c r="K48"/>
  <c r="K44"/>
  <c r="K40"/>
  <c r="L45"/>
  <c r="P47"/>
  <c r="AF47"/>
  <c r="P40"/>
  <c r="L44"/>
  <c r="L38"/>
  <c r="P50"/>
  <c r="AF50"/>
  <c r="L40"/>
  <c r="P42" i="24"/>
  <c r="P46"/>
  <c r="P49"/>
  <c r="P39"/>
  <c r="P44"/>
  <c r="AE50"/>
  <c r="AE46"/>
  <c r="AE42"/>
  <c r="AE38"/>
  <c r="AE49"/>
  <c r="AE45"/>
  <c r="AE41"/>
  <c r="AE47"/>
  <c r="AE43"/>
  <c r="AE39"/>
  <c r="AE44"/>
  <c r="AE48"/>
  <c r="AE40"/>
  <c r="S50"/>
  <c r="S46"/>
  <c r="S42"/>
  <c r="S38"/>
  <c r="S39"/>
  <c r="S49"/>
  <c r="S45"/>
  <c r="S41"/>
  <c r="S47"/>
  <c r="S43"/>
  <c r="S40"/>
  <c r="S44"/>
  <c r="S48"/>
  <c r="AA50"/>
  <c r="AA46"/>
  <c r="AA42"/>
  <c r="AA38"/>
  <c r="AA39"/>
  <c r="AA49"/>
  <c r="AA45"/>
  <c r="AA41"/>
  <c r="AA47"/>
  <c r="AA43"/>
  <c r="AA48"/>
  <c r="AA40"/>
  <c r="AA44"/>
  <c r="AJ51"/>
  <c r="AJ47"/>
  <c r="AJ43"/>
  <c r="AJ39"/>
  <c r="AJ40"/>
  <c r="AJ54"/>
  <c r="AJ50"/>
  <c r="AJ46"/>
  <c r="AJ42"/>
  <c r="AJ38"/>
  <c r="AJ52"/>
  <c r="AJ48"/>
  <c r="AJ44"/>
  <c r="AJ53"/>
  <c r="AJ41"/>
  <c r="AJ45"/>
  <c r="AJ49"/>
  <c r="K50"/>
  <c r="K46"/>
  <c r="K42"/>
  <c r="K38"/>
  <c r="K43"/>
  <c r="K49"/>
  <c r="K45"/>
  <c r="K41"/>
  <c r="K47"/>
  <c r="K39"/>
  <c r="K48"/>
  <c r="K40"/>
  <c r="K44"/>
  <c r="AD47"/>
  <c r="AD43"/>
  <c r="AD39"/>
  <c r="AD44"/>
  <c r="AD50"/>
  <c r="AD46"/>
  <c r="AD42"/>
  <c r="AD38"/>
  <c r="AD48"/>
  <c r="AD40"/>
  <c r="AD41"/>
  <c r="AD45"/>
  <c r="AD49"/>
  <c r="G50"/>
  <c r="G46"/>
  <c r="G42"/>
  <c r="G38"/>
  <c r="G39"/>
  <c r="G49"/>
  <c r="G45"/>
  <c r="G41"/>
  <c r="G47"/>
  <c r="G43"/>
  <c r="G40"/>
  <c r="G44"/>
  <c r="G48"/>
  <c r="V47"/>
  <c r="V43"/>
  <c r="V39"/>
  <c r="V50"/>
  <c r="V46"/>
  <c r="V42"/>
  <c r="V38"/>
  <c r="V48"/>
  <c r="V44"/>
  <c r="V40"/>
  <c r="V49"/>
  <c r="V41"/>
  <c r="V45"/>
  <c r="AF38"/>
  <c r="AF46"/>
  <c r="L50"/>
  <c r="AF44"/>
  <c r="L48"/>
  <c r="L41"/>
  <c r="L39"/>
  <c r="L42"/>
  <c r="AF42"/>
  <c r="AB46"/>
  <c r="L44"/>
  <c r="AF49"/>
  <c r="AL43"/>
  <c r="AL47"/>
  <c r="AL51"/>
  <c r="L43"/>
  <c r="D42"/>
  <c r="D46"/>
  <c r="AL46"/>
  <c r="P50"/>
  <c r="AF50"/>
  <c r="D44"/>
  <c r="AL44"/>
  <c r="P48"/>
  <c r="AF48"/>
  <c r="P41"/>
  <c r="AF41"/>
  <c r="L45"/>
  <c r="AB45"/>
  <c r="AL53"/>
  <c r="J47"/>
  <c r="J43"/>
  <c r="M43" s="1"/>
  <c r="J39"/>
  <c r="J50"/>
  <c r="J46"/>
  <c r="J42"/>
  <c r="J38"/>
  <c r="J48"/>
  <c r="M48" s="1"/>
  <c r="J44"/>
  <c r="J40"/>
  <c r="J45"/>
  <c r="J49"/>
  <c r="M49" s="1"/>
  <c r="J41"/>
  <c r="O50"/>
  <c r="O46"/>
  <c r="O42"/>
  <c r="O38"/>
  <c r="O49"/>
  <c r="O45"/>
  <c r="O41"/>
  <c r="O47"/>
  <c r="O43"/>
  <c r="O39"/>
  <c r="O44"/>
  <c r="O48"/>
  <c r="O40"/>
  <c r="F47"/>
  <c r="F43"/>
  <c r="F39"/>
  <c r="I39" s="1"/>
  <c r="F50"/>
  <c r="F46"/>
  <c r="F42"/>
  <c r="F38"/>
  <c r="F48"/>
  <c r="F44"/>
  <c r="F40"/>
  <c r="F49"/>
  <c r="F41"/>
  <c r="F45"/>
  <c r="I45" s="1"/>
  <c r="N47"/>
  <c r="Q47" s="1"/>
  <c r="N43"/>
  <c r="N39"/>
  <c r="Q39" s="1"/>
  <c r="N40"/>
  <c r="N50"/>
  <c r="N46"/>
  <c r="N42"/>
  <c r="N38"/>
  <c r="N48"/>
  <c r="N44"/>
  <c r="N41"/>
  <c r="N45"/>
  <c r="N49"/>
  <c r="R47"/>
  <c r="R43"/>
  <c r="R39"/>
  <c r="R50"/>
  <c r="U50" s="1"/>
  <c r="R46"/>
  <c r="U46" s="1"/>
  <c r="R42"/>
  <c r="U42" s="1"/>
  <c r="R38"/>
  <c r="U38" s="1"/>
  <c r="R48"/>
  <c r="U48" s="1"/>
  <c r="R44"/>
  <c r="R40"/>
  <c r="U40" s="1"/>
  <c r="R41"/>
  <c r="U41" s="1"/>
  <c r="R45"/>
  <c r="R49"/>
  <c r="U49" s="1"/>
  <c r="Z47"/>
  <c r="Z43"/>
  <c r="Z39"/>
  <c r="AC39" s="1"/>
  <c r="Z40"/>
  <c r="Z50"/>
  <c r="Z46"/>
  <c r="Z42"/>
  <c r="Z38"/>
  <c r="Z48"/>
  <c r="AC48" s="1"/>
  <c r="Z44"/>
  <c r="Z45"/>
  <c r="Z49"/>
  <c r="Z41"/>
  <c r="W50"/>
  <c r="W46"/>
  <c r="W42"/>
  <c r="W38"/>
  <c r="W49"/>
  <c r="W45"/>
  <c r="W41"/>
  <c r="W47"/>
  <c r="W43"/>
  <c r="W39"/>
  <c r="W40"/>
  <c r="W44"/>
  <c r="W48"/>
  <c r="AK54"/>
  <c r="AK50"/>
  <c r="AK46"/>
  <c r="AK42"/>
  <c r="AK38"/>
  <c r="AK53"/>
  <c r="AK49"/>
  <c r="AK45"/>
  <c r="AK41"/>
  <c r="AK51"/>
  <c r="AK47"/>
  <c r="AK43"/>
  <c r="AK39"/>
  <c r="AK40"/>
  <c r="AK44"/>
  <c r="AK48"/>
  <c r="AK52"/>
  <c r="C50"/>
  <c r="C46"/>
  <c r="C42"/>
  <c r="C38"/>
  <c r="C49"/>
  <c r="C45"/>
  <c r="C41"/>
  <c r="C47"/>
  <c r="C43"/>
  <c r="C39"/>
  <c r="C40"/>
  <c r="C44"/>
  <c r="C48"/>
  <c r="B47"/>
  <c r="B43"/>
  <c r="B39"/>
  <c r="B40"/>
  <c r="B50"/>
  <c r="B46"/>
  <c r="B42"/>
  <c r="B38"/>
  <c r="B48"/>
  <c r="B44"/>
  <c r="B41"/>
  <c r="B45"/>
  <c r="B49"/>
  <c r="AF47"/>
  <c r="L38"/>
  <c r="AB38"/>
  <c r="L46"/>
  <c r="AF40"/>
  <c r="AB44"/>
  <c r="AB39"/>
  <c r="AF39"/>
  <c r="AB42"/>
  <c r="D50"/>
  <c r="AL50"/>
  <c r="L40"/>
  <c r="AB40"/>
  <c r="D48"/>
  <c r="AL48"/>
  <c r="D41"/>
  <c r="AL41"/>
  <c r="P45"/>
  <c r="AF45"/>
  <c r="L49"/>
  <c r="AB49"/>
  <c r="P43" i="23"/>
  <c r="P38"/>
  <c r="P46"/>
  <c r="P44"/>
  <c r="P39"/>
  <c r="P47"/>
  <c r="P49"/>
  <c r="P50"/>
  <c r="P41"/>
  <c r="P45"/>
  <c r="P40"/>
  <c r="P48"/>
  <c r="AK52"/>
  <c r="AK48"/>
  <c r="AK44"/>
  <c r="AK40"/>
  <c r="AK38"/>
  <c r="AK53"/>
  <c r="AK49"/>
  <c r="AK45"/>
  <c r="AK41"/>
  <c r="AK54"/>
  <c r="AK50"/>
  <c r="AK46"/>
  <c r="AK42"/>
  <c r="AK39"/>
  <c r="AK47"/>
  <c r="AK43"/>
  <c r="AK51"/>
  <c r="C48"/>
  <c r="C44"/>
  <c r="C40"/>
  <c r="C49"/>
  <c r="C45"/>
  <c r="C41"/>
  <c r="C50"/>
  <c r="C46"/>
  <c r="C42"/>
  <c r="C38"/>
  <c r="C39"/>
  <c r="C43"/>
  <c r="C47"/>
  <c r="G48"/>
  <c r="G44"/>
  <c r="G40"/>
  <c r="G38"/>
  <c r="G49"/>
  <c r="G45"/>
  <c r="G41"/>
  <c r="G50"/>
  <c r="G46"/>
  <c r="G42"/>
  <c r="G39"/>
  <c r="G43"/>
  <c r="G47"/>
  <c r="D38"/>
  <c r="D47"/>
  <c r="D49"/>
  <c r="D39"/>
  <c r="D44"/>
  <c r="D43"/>
  <c r="D48"/>
  <c r="D50"/>
  <c r="D41"/>
  <c r="D40"/>
  <c r="D46"/>
  <c r="D42"/>
  <c r="D45"/>
  <c r="AL54"/>
  <c r="AL38"/>
  <c r="V49"/>
  <c r="V45"/>
  <c r="V41"/>
  <c r="V50"/>
  <c r="Y50" s="1"/>
  <c r="V46"/>
  <c r="V42"/>
  <c r="V38"/>
  <c r="V47"/>
  <c r="V43"/>
  <c r="V39"/>
  <c r="V48"/>
  <c r="V40"/>
  <c r="Y40" s="1"/>
  <c r="V44"/>
  <c r="F49"/>
  <c r="F45"/>
  <c r="F41"/>
  <c r="F39"/>
  <c r="F50"/>
  <c r="F46"/>
  <c r="F42"/>
  <c r="F38"/>
  <c r="F47"/>
  <c r="F43"/>
  <c r="F48"/>
  <c r="I48" s="1"/>
  <c r="F44"/>
  <c r="F40"/>
  <c r="R49"/>
  <c r="R45"/>
  <c r="R41"/>
  <c r="R50"/>
  <c r="R46"/>
  <c r="R42"/>
  <c r="R38"/>
  <c r="R47"/>
  <c r="R43"/>
  <c r="R39"/>
  <c r="R40"/>
  <c r="R44"/>
  <c r="R48"/>
  <c r="AE48"/>
  <c r="AG48" s="1"/>
  <c r="AE44"/>
  <c r="AG44" s="1"/>
  <c r="AE40"/>
  <c r="AE49"/>
  <c r="AG49" s="1"/>
  <c r="AE45"/>
  <c r="AG45" s="1"/>
  <c r="AE41"/>
  <c r="AE50"/>
  <c r="AE46"/>
  <c r="AG46" s="1"/>
  <c r="AE42"/>
  <c r="AG42" s="1"/>
  <c r="AE38"/>
  <c r="AE43"/>
  <c r="AG43" s="1"/>
  <c r="AE39"/>
  <c r="AG39" s="1"/>
  <c r="AE47"/>
  <c r="AG47" s="1"/>
  <c r="J49"/>
  <c r="J45"/>
  <c r="J41"/>
  <c r="J43"/>
  <c r="J50"/>
  <c r="J46"/>
  <c r="J42"/>
  <c r="J38"/>
  <c r="J47"/>
  <c r="J39"/>
  <c r="J44"/>
  <c r="J48"/>
  <c r="J40"/>
  <c r="N49"/>
  <c r="N45"/>
  <c r="N41"/>
  <c r="N39"/>
  <c r="N50"/>
  <c r="N46"/>
  <c r="N42"/>
  <c r="N38"/>
  <c r="N47"/>
  <c r="N43"/>
  <c r="N40"/>
  <c r="N44"/>
  <c r="N48"/>
  <c r="W48"/>
  <c r="W44"/>
  <c r="W40"/>
  <c r="W38"/>
  <c r="W49"/>
  <c r="W45"/>
  <c r="W41"/>
  <c r="W50"/>
  <c r="W46"/>
  <c r="W42"/>
  <c r="W39"/>
  <c r="W43"/>
  <c r="W47"/>
  <c r="AL48"/>
  <c r="AL50"/>
  <c r="AL44"/>
  <c r="T42"/>
  <c r="H49"/>
  <c r="T40"/>
  <c r="AL40"/>
  <c r="AL53"/>
  <c r="H47"/>
  <c r="AL51"/>
  <c r="T46"/>
  <c r="AA48"/>
  <c r="AA44"/>
  <c r="AA40"/>
  <c r="AA42"/>
  <c r="AA49"/>
  <c r="AA45"/>
  <c r="AA41"/>
  <c r="AA50"/>
  <c r="AA46"/>
  <c r="AA38"/>
  <c r="AA47"/>
  <c r="AA39"/>
  <c r="AA43"/>
  <c r="K48"/>
  <c r="K44"/>
  <c r="K40"/>
  <c r="K42"/>
  <c r="K49"/>
  <c r="K45"/>
  <c r="K41"/>
  <c r="K50"/>
  <c r="K46"/>
  <c r="K38"/>
  <c r="K47"/>
  <c r="K43"/>
  <c r="K39"/>
  <c r="Z49"/>
  <c r="Z45"/>
  <c r="Z41"/>
  <c r="Z39"/>
  <c r="Z50"/>
  <c r="Z46"/>
  <c r="Z42"/>
  <c r="Z38"/>
  <c r="AC38" s="1"/>
  <c r="Z47"/>
  <c r="AC47" s="1"/>
  <c r="Z43"/>
  <c r="Z44"/>
  <c r="Z40"/>
  <c r="Z48"/>
  <c r="O48"/>
  <c r="O44"/>
  <c r="O40"/>
  <c r="O38"/>
  <c r="O49"/>
  <c r="O45"/>
  <c r="O41"/>
  <c r="O50"/>
  <c r="O46"/>
  <c r="O42"/>
  <c r="O43"/>
  <c r="O47"/>
  <c r="O39"/>
  <c r="AJ53"/>
  <c r="AJ49"/>
  <c r="AJ45"/>
  <c r="AJ41"/>
  <c r="AJ54"/>
  <c r="AJ50"/>
  <c r="AJ46"/>
  <c r="AJ42"/>
  <c r="AJ38"/>
  <c r="AJ51"/>
  <c r="AJ47"/>
  <c r="AJ43"/>
  <c r="AJ39"/>
  <c r="AJ52"/>
  <c r="AJ40"/>
  <c r="AJ44"/>
  <c r="AJ48"/>
  <c r="B49"/>
  <c r="B45"/>
  <c r="B41"/>
  <c r="E41" s="1"/>
  <c r="B50"/>
  <c r="E50" s="1"/>
  <c r="B46"/>
  <c r="B42"/>
  <c r="B38"/>
  <c r="E38" s="1"/>
  <c r="B47"/>
  <c r="B43"/>
  <c r="B39"/>
  <c r="B40"/>
  <c r="B44"/>
  <c r="E44" s="1"/>
  <c r="B48"/>
  <c r="S48"/>
  <c r="S44"/>
  <c r="S40"/>
  <c r="S49"/>
  <c r="S45"/>
  <c r="S41"/>
  <c r="S50"/>
  <c r="S46"/>
  <c r="S42"/>
  <c r="S38"/>
  <c r="S39"/>
  <c r="S43"/>
  <c r="S47"/>
  <c r="AL45"/>
  <c r="AL43"/>
  <c r="AG50"/>
  <c r="AL39"/>
  <c r="AL42"/>
  <c r="H38"/>
  <c r="T41"/>
  <c r="H45"/>
  <c r="T49"/>
  <c r="AL49"/>
  <c r="H48"/>
  <c r="AL52"/>
  <c r="AL41"/>
  <c r="H43"/>
  <c r="T47"/>
  <c r="AL47"/>
  <c r="AL46"/>
  <c r="H42"/>
  <c r="T50"/>
  <c r="AG40"/>
  <c r="AG38"/>
  <c r="AG41"/>
  <c r="W48" i="22"/>
  <c r="W44"/>
  <c r="W40"/>
  <c r="W38"/>
  <c r="W49"/>
  <c r="W45"/>
  <c r="W41"/>
  <c r="W50"/>
  <c r="W46"/>
  <c r="W42"/>
  <c r="W47"/>
  <c r="W39"/>
  <c r="W43"/>
  <c r="G48"/>
  <c r="G44"/>
  <c r="G40"/>
  <c r="G50"/>
  <c r="G38"/>
  <c r="G49"/>
  <c r="G45"/>
  <c r="G41"/>
  <c r="G46"/>
  <c r="G42"/>
  <c r="G47"/>
  <c r="G39"/>
  <c r="G43"/>
  <c r="Z49"/>
  <c r="Z45"/>
  <c r="Z41"/>
  <c r="Z39"/>
  <c r="Z50"/>
  <c r="Z46"/>
  <c r="Z42"/>
  <c r="Z38"/>
  <c r="AC38" s="1"/>
  <c r="Z47"/>
  <c r="Z43"/>
  <c r="Z48"/>
  <c r="Z40"/>
  <c r="AC40" s="1"/>
  <c r="Z44"/>
  <c r="AE48"/>
  <c r="AE44"/>
  <c r="AE40"/>
  <c r="AE50"/>
  <c r="AE38"/>
  <c r="AE49"/>
  <c r="AE45"/>
  <c r="AE41"/>
  <c r="AE46"/>
  <c r="AE42"/>
  <c r="AE47"/>
  <c r="AE39"/>
  <c r="AE43"/>
  <c r="J49"/>
  <c r="J45"/>
  <c r="J41"/>
  <c r="J50"/>
  <c r="J46"/>
  <c r="J42"/>
  <c r="M42" s="1"/>
  <c r="J38"/>
  <c r="J47"/>
  <c r="J43"/>
  <c r="J39"/>
  <c r="J48"/>
  <c r="J44"/>
  <c r="J40"/>
  <c r="O48"/>
  <c r="Q48" s="1"/>
  <c r="O44"/>
  <c r="Q44" s="1"/>
  <c r="O40"/>
  <c r="Q40" s="1"/>
  <c r="O50"/>
  <c r="Q50" s="1"/>
  <c r="O38"/>
  <c r="Q38" s="1"/>
  <c r="O49"/>
  <c r="Q49" s="1"/>
  <c r="O45"/>
  <c r="Q45" s="1"/>
  <c r="O41"/>
  <c r="O46"/>
  <c r="Q46" s="1"/>
  <c r="O42"/>
  <c r="Q42" s="1"/>
  <c r="O47"/>
  <c r="Q47" s="1"/>
  <c r="O43"/>
  <c r="Q43" s="1"/>
  <c r="O39"/>
  <c r="Q39" s="1"/>
  <c r="AJ53"/>
  <c r="AJ49"/>
  <c r="AJ45"/>
  <c r="AJ41"/>
  <c r="AJ51"/>
  <c r="AJ39"/>
  <c r="AJ52"/>
  <c r="AJ48"/>
  <c r="AJ54"/>
  <c r="AJ50"/>
  <c r="AJ46"/>
  <c r="AJ42"/>
  <c r="AJ38"/>
  <c r="AJ47"/>
  <c r="AJ43"/>
  <c r="AJ40"/>
  <c r="AJ44"/>
  <c r="R49"/>
  <c r="R45"/>
  <c r="R41"/>
  <c r="R50"/>
  <c r="R46"/>
  <c r="R42"/>
  <c r="R38"/>
  <c r="R47"/>
  <c r="R43"/>
  <c r="R39"/>
  <c r="R48"/>
  <c r="R40"/>
  <c r="R44"/>
  <c r="C48"/>
  <c r="C44"/>
  <c r="C40"/>
  <c r="C46"/>
  <c r="C42"/>
  <c r="C38"/>
  <c r="C47"/>
  <c r="C49"/>
  <c r="C45"/>
  <c r="C41"/>
  <c r="C50"/>
  <c r="C43"/>
  <c r="C39"/>
  <c r="T41"/>
  <c r="X40"/>
  <c r="H42"/>
  <c r="D38"/>
  <c r="H38"/>
  <c r="H41"/>
  <c r="H49"/>
  <c r="D40"/>
  <c r="T40"/>
  <c r="AL40"/>
  <c r="D50"/>
  <c r="T50"/>
  <c r="AL50"/>
  <c r="H45"/>
  <c r="D49"/>
  <c r="AL49"/>
  <c r="H43"/>
  <c r="X43"/>
  <c r="D47"/>
  <c r="T47"/>
  <c r="AL47"/>
  <c r="Q41"/>
  <c r="V49"/>
  <c r="V45"/>
  <c r="V41"/>
  <c r="V47"/>
  <c r="V43"/>
  <c r="V39"/>
  <c r="V48"/>
  <c r="V50"/>
  <c r="V46"/>
  <c r="V42"/>
  <c r="V38"/>
  <c r="V40"/>
  <c r="V44"/>
  <c r="K48"/>
  <c r="K44"/>
  <c r="K40"/>
  <c r="K46"/>
  <c r="K42"/>
  <c r="K47"/>
  <c r="K49"/>
  <c r="K45"/>
  <c r="K41"/>
  <c r="K50"/>
  <c r="K38"/>
  <c r="K39"/>
  <c r="K43"/>
  <c r="S48"/>
  <c r="S44"/>
  <c r="S40"/>
  <c r="S50"/>
  <c r="S46"/>
  <c r="S42"/>
  <c r="S38"/>
  <c r="S47"/>
  <c r="S49"/>
  <c r="S45"/>
  <c r="S41"/>
  <c r="S43"/>
  <c r="S39"/>
  <c r="F49"/>
  <c r="F45"/>
  <c r="F41"/>
  <c r="F47"/>
  <c r="I47" s="1"/>
  <c r="F43"/>
  <c r="F39"/>
  <c r="F48"/>
  <c r="F50"/>
  <c r="F46"/>
  <c r="F42"/>
  <c r="F38"/>
  <c r="F40"/>
  <c r="I40" s="1"/>
  <c r="F44"/>
  <c r="AD49"/>
  <c r="AD45"/>
  <c r="AD41"/>
  <c r="AD47"/>
  <c r="AD43"/>
  <c r="AD48"/>
  <c r="AD50"/>
  <c r="AD46"/>
  <c r="AD42"/>
  <c r="AD38"/>
  <c r="AD39"/>
  <c r="AD44"/>
  <c r="AG44" s="1"/>
  <c r="AD40"/>
  <c r="B49"/>
  <c r="B45"/>
  <c r="B41"/>
  <c r="B50"/>
  <c r="B46"/>
  <c r="B42"/>
  <c r="B38"/>
  <c r="B47"/>
  <c r="B43"/>
  <c r="B39"/>
  <c r="B48"/>
  <c r="E48" s="1"/>
  <c r="B40"/>
  <c r="B44"/>
  <c r="AK52"/>
  <c r="AK48"/>
  <c r="AK44"/>
  <c r="AK40"/>
  <c r="AK50"/>
  <c r="AK46"/>
  <c r="AK42"/>
  <c r="AK38"/>
  <c r="AK51"/>
  <c r="AK47"/>
  <c r="AK53"/>
  <c r="AK49"/>
  <c r="AK45"/>
  <c r="AK41"/>
  <c r="AK54"/>
  <c r="AK43"/>
  <c r="AK39"/>
  <c r="AA48"/>
  <c r="AA44"/>
  <c r="AA40"/>
  <c r="AA50"/>
  <c r="AA46"/>
  <c r="AA42"/>
  <c r="AA47"/>
  <c r="AA49"/>
  <c r="AA45"/>
  <c r="AA41"/>
  <c r="AA38"/>
  <c r="AA39"/>
  <c r="AA43"/>
  <c r="D48"/>
  <c r="D41"/>
  <c r="D39"/>
  <c r="T45"/>
  <c r="D44"/>
  <c r="T44"/>
  <c r="X50"/>
  <c r="X41"/>
  <c r="X47"/>
  <c r="X42"/>
  <c r="X38"/>
  <c r="T38"/>
  <c r="D42"/>
  <c r="AL46"/>
  <c r="D45"/>
  <c r="AL45"/>
  <c r="H48"/>
  <c r="X48"/>
  <c r="AL52"/>
  <c r="AL41"/>
  <c r="W35" i="21"/>
  <c r="G35"/>
  <c r="AK35"/>
  <c r="C35"/>
  <c r="AA35"/>
  <c r="K35"/>
  <c r="S35"/>
  <c r="AE35"/>
  <c r="O35"/>
  <c r="AJ35"/>
  <c r="R35"/>
  <c r="B35"/>
  <c r="V35"/>
  <c r="F35"/>
  <c r="AD35"/>
  <c r="N35"/>
  <c r="Z35"/>
  <c r="J35"/>
  <c r="AL53"/>
  <c r="AL49"/>
  <c r="AF49"/>
  <c r="AB49"/>
  <c r="X49"/>
  <c r="T49"/>
  <c r="P49"/>
  <c r="L49"/>
  <c r="H49"/>
  <c r="D49"/>
  <c r="AL45"/>
  <c r="AF45"/>
  <c r="AB45"/>
  <c r="X45"/>
  <c r="T45"/>
  <c r="P45"/>
  <c r="L45"/>
  <c r="H45"/>
  <c r="D45"/>
  <c r="AL41"/>
  <c r="AF41"/>
  <c r="AB41"/>
  <c r="X41"/>
  <c r="T41"/>
  <c r="P41"/>
  <c r="L41"/>
  <c r="H41"/>
  <c r="D41"/>
  <c r="X46"/>
  <c r="AF42"/>
  <c r="X42"/>
  <c r="L42"/>
  <c r="AF38"/>
  <c r="T38"/>
  <c r="H38"/>
  <c r="AL52"/>
  <c r="AL48"/>
  <c r="AF48"/>
  <c r="AB48"/>
  <c r="X48"/>
  <c r="T48"/>
  <c r="P48"/>
  <c r="L48"/>
  <c r="H48"/>
  <c r="D48"/>
  <c r="AL44"/>
  <c r="AF44"/>
  <c r="AB44"/>
  <c r="X44"/>
  <c r="T44"/>
  <c r="P44"/>
  <c r="L44"/>
  <c r="H44"/>
  <c r="D44"/>
  <c r="AL40"/>
  <c r="AF40"/>
  <c r="AB40"/>
  <c r="X40"/>
  <c r="T40"/>
  <c r="P40"/>
  <c r="L40"/>
  <c r="H40"/>
  <c r="D40"/>
  <c r="AL54"/>
  <c r="AL50"/>
  <c r="AF50"/>
  <c r="AB50"/>
  <c r="X50"/>
  <c r="T50"/>
  <c r="P50"/>
  <c r="L50"/>
  <c r="H50"/>
  <c r="D50"/>
  <c r="AL46"/>
  <c r="AF46"/>
  <c r="AB46"/>
  <c r="T46"/>
  <c r="P46"/>
  <c r="L46"/>
  <c r="H46"/>
  <c r="D46"/>
  <c r="AL42"/>
  <c r="AB42"/>
  <c r="T42"/>
  <c r="P42"/>
  <c r="H42"/>
  <c r="D42"/>
  <c r="AL38"/>
  <c r="AB38"/>
  <c r="X38"/>
  <c r="P38"/>
  <c r="L38"/>
  <c r="D38"/>
  <c r="AB47"/>
  <c r="L47"/>
  <c r="AF43"/>
  <c r="P43"/>
  <c r="AL39"/>
  <c r="T39"/>
  <c r="D39"/>
  <c r="AF47"/>
  <c r="P47"/>
  <c r="AL43"/>
  <c r="T43"/>
  <c r="D43"/>
  <c r="X39"/>
  <c r="H39"/>
  <c r="AL47"/>
  <c r="D47"/>
  <c r="L39"/>
  <c r="AL51"/>
  <c r="P39"/>
  <c r="T47"/>
  <c r="X43"/>
  <c r="H43"/>
  <c r="AB39"/>
  <c r="X47"/>
  <c r="H47"/>
  <c r="AB43"/>
  <c r="L43"/>
  <c r="AF39"/>
  <c r="AJ35" i="20"/>
  <c r="R35"/>
  <c r="B35"/>
  <c r="V35"/>
  <c r="F35"/>
  <c r="AD35"/>
  <c r="N35"/>
  <c r="Z35"/>
  <c r="J35"/>
  <c r="AL53"/>
  <c r="AL49"/>
  <c r="AF49"/>
  <c r="AB49"/>
  <c r="X49"/>
  <c r="T49"/>
  <c r="P49"/>
  <c r="L49"/>
  <c r="H49"/>
  <c r="D49"/>
  <c r="AL45"/>
  <c r="AF45"/>
  <c r="AB45"/>
  <c r="X45"/>
  <c r="T45"/>
  <c r="P45"/>
  <c r="L45"/>
  <c r="H45"/>
  <c r="D45"/>
  <c r="AL41"/>
  <c r="AF41"/>
  <c r="AB41"/>
  <c r="X41"/>
  <c r="T41"/>
  <c r="P41"/>
  <c r="L41"/>
  <c r="H41"/>
  <c r="D41"/>
  <c r="AL42"/>
  <c r="X42"/>
  <c r="L42"/>
  <c r="D42"/>
  <c r="AF38"/>
  <c r="X38"/>
  <c r="L38"/>
  <c r="AL52"/>
  <c r="AL48"/>
  <c r="AF48"/>
  <c r="AB48"/>
  <c r="X48"/>
  <c r="T48"/>
  <c r="P48"/>
  <c r="L48"/>
  <c r="H48"/>
  <c r="D48"/>
  <c r="AL44"/>
  <c r="AF44"/>
  <c r="AB44"/>
  <c r="X44"/>
  <c r="T44"/>
  <c r="P44"/>
  <c r="L44"/>
  <c r="H44"/>
  <c r="D44"/>
  <c r="AL40"/>
  <c r="AF40"/>
  <c r="AB40"/>
  <c r="X40"/>
  <c r="T40"/>
  <c r="P40"/>
  <c r="L40"/>
  <c r="H40"/>
  <c r="D40"/>
  <c r="AL54"/>
  <c r="AL50"/>
  <c r="AF50"/>
  <c r="AB50"/>
  <c r="X50"/>
  <c r="T50"/>
  <c r="P50"/>
  <c r="L50"/>
  <c r="H50"/>
  <c r="D50"/>
  <c r="AL46"/>
  <c r="AF46"/>
  <c r="AB46"/>
  <c r="X46"/>
  <c r="T46"/>
  <c r="P46"/>
  <c r="L46"/>
  <c r="H46"/>
  <c r="D46"/>
  <c r="AF42"/>
  <c r="AB42"/>
  <c r="T42"/>
  <c r="P42"/>
  <c r="H42"/>
  <c r="AL38"/>
  <c r="AB38"/>
  <c r="T38"/>
  <c r="P38"/>
  <c r="H38"/>
  <c r="D38"/>
  <c r="AB47"/>
  <c r="L47"/>
  <c r="AF43"/>
  <c r="P43"/>
  <c r="AL39"/>
  <c r="T39"/>
  <c r="D39"/>
  <c r="AF47"/>
  <c r="P47"/>
  <c r="AL43"/>
  <c r="T43"/>
  <c r="D43"/>
  <c r="X39"/>
  <c r="H39"/>
  <c r="AL47"/>
  <c r="T47"/>
  <c r="D47"/>
  <c r="X43"/>
  <c r="H43"/>
  <c r="AB39"/>
  <c r="L39"/>
  <c r="AL51"/>
  <c r="X47"/>
  <c r="H47"/>
  <c r="AB43"/>
  <c r="L43"/>
  <c r="AF39"/>
  <c r="P39"/>
  <c r="W35"/>
  <c r="G35"/>
  <c r="AK35"/>
  <c r="S35"/>
  <c r="C35"/>
  <c r="AA35"/>
  <c r="K35"/>
  <c r="AE35"/>
  <c r="O35"/>
  <c r="N50" i="19"/>
  <c r="N49"/>
  <c r="N48"/>
  <c r="N42"/>
  <c r="N41"/>
  <c r="N38"/>
  <c r="Q38" s="1"/>
  <c r="N43"/>
  <c r="N40"/>
  <c r="N44"/>
  <c r="N47"/>
  <c r="Q47" s="1"/>
  <c r="N39"/>
  <c r="Q39" s="1"/>
  <c r="N46"/>
  <c r="G48"/>
  <c r="G44"/>
  <c r="G40"/>
  <c r="G50"/>
  <c r="G42"/>
  <c r="G38"/>
  <c r="G49"/>
  <c r="G45"/>
  <c r="G41"/>
  <c r="G46"/>
  <c r="G39"/>
  <c r="G43"/>
  <c r="G47"/>
  <c r="W48"/>
  <c r="W44"/>
  <c r="W40"/>
  <c r="W50"/>
  <c r="W42"/>
  <c r="W49"/>
  <c r="W45"/>
  <c r="W41"/>
  <c r="W46"/>
  <c r="W38"/>
  <c r="W39"/>
  <c r="W43"/>
  <c r="W47"/>
  <c r="AL38"/>
  <c r="AL43"/>
  <c r="AL54"/>
  <c r="AL44"/>
  <c r="AL51"/>
  <c r="AL42"/>
  <c r="AL39"/>
  <c r="AL40"/>
  <c r="AL47"/>
  <c r="AL49"/>
  <c r="AL41"/>
  <c r="AL48"/>
  <c r="AL45"/>
  <c r="AL53"/>
  <c r="AL52"/>
  <c r="AL46"/>
  <c r="AL50"/>
  <c r="T38"/>
  <c r="T43"/>
  <c r="T44"/>
  <c r="T49"/>
  <c r="T39"/>
  <c r="T50"/>
  <c r="T40"/>
  <c r="T45"/>
  <c r="T46"/>
  <c r="T47"/>
  <c r="T48"/>
  <c r="T41"/>
  <c r="T42"/>
  <c r="D38"/>
  <c r="D43"/>
  <c r="D44"/>
  <c r="D42"/>
  <c r="D49"/>
  <c r="D47"/>
  <c r="D48"/>
  <c r="D45"/>
  <c r="D41"/>
  <c r="D46"/>
  <c r="D39"/>
  <c r="D50"/>
  <c r="D40"/>
  <c r="AJ53"/>
  <c r="AJ49"/>
  <c r="AJ45"/>
  <c r="AJ41"/>
  <c r="AJ51"/>
  <c r="AJ39"/>
  <c r="AJ52"/>
  <c r="AJ48"/>
  <c r="AJ54"/>
  <c r="AJ50"/>
  <c r="AJ46"/>
  <c r="AJ42"/>
  <c r="AJ38"/>
  <c r="AJ47"/>
  <c r="AJ43"/>
  <c r="AJ40"/>
  <c r="AJ44"/>
  <c r="S48"/>
  <c r="S44"/>
  <c r="S40"/>
  <c r="S50"/>
  <c r="S46"/>
  <c r="S38"/>
  <c r="S49"/>
  <c r="S45"/>
  <c r="S41"/>
  <c r="S42"/>
  <c r="S39"/>
  <c r="S43"/>
  <c r="S47"/>
  <c r="K48"/>
  <c r="K44"/>
  <c r="K40"/>
  <c r="K50"/>
  <c r="K46"/>
  <c r="K49"/>
  <c r="K45"/>
  <c r="K41"/>
  <c r="K42"/>
  <c r="K38"/>
  <c r="K47"/>
  <c r="K39"/>
  <c r="K43"/>
  <c r="V49"/>
  <c r="Y49" s="1"/>
  <c r="V45"/>
  <c r="Y45" s="1"/>
  <c r="V41"/>
  <c r="V47"/>
  <c r="V43"/>
  <c r="Y43" s="1"/>
  <c r="V50"/>
  <c r="V46"/>
  <c r="V42"/>
  <c r="V38"/>
  <c r="Y38" s="1"/>
  <c r="V39"/>
  <c r="V48"/>
  <c r="V40"/>
  <c r="V44"/>
  <c r="Y44" s="1"/>
  <c r="Z49"/>
  <c r="Z45"/>
  <c r="Z41"/>
  <c r="Z39"/>
  <c r="Z48"/>
  <c r="Z50"/>
  <c r="Z46"/>
  <c r="Z42"/>
  <c r="Z38"/>
  <c r="Z47"/>
  <c r="Z43"/>
  <c r="Z44"/>
  <c r="Z40"/>
  <c r="O48"/>
  <c r="Q48" s="1"/>
  <c r="O44"/>
  <c r="O40"/>
  <c r="Q40" s="1"/>
  <c r="O50"/>
  <c r="Q50" s="1"/>
  <c r="O42"/>
  <c r="O38"/>
  <c r="O49"/>
  <c r="O45"/>
  <c r="O41"/>
  <c r="Q41" s="1"/>
  <c r="O46"/>
  <c r="O43"/>
  <c r="O39"/>
  <c r="O47"/>
  <c r="Q44"/>
  <c r="Q45"/>
  <c r="X49"/>
  <c r="X44"/>
  <c r="X43"/>
  <c r="X46"/>
  <c r="AK52"/>
  <c r="AK48"/>
  <c r="AK44"/>
  <c r="AK40"/>
  <c r="AK50"/>
  <c r="AK46"/>
  <c r="AK38"/>
  <c r="AK51"/>
  <c r="AK53"/>
  <c r="AK49"/>
  <c r="AK45"/>
  <c r="AK41"/>
  <c r="AK54"/>
  <c r="AK42"/>
  <c r="AK39"/>
  <c r="AK43"/>
  <c r="AK47"/>
  <c r="R49"/>
  <c r="R45"/>
  <c r="R41"/>
  <c r="U41" s="1"/>
  <c r="R47"/>
  <c r="R39"/>
  <c r="R48"/>
  <c r="U48" s="1"/>
  <c r="R50"/>
  <c r="R46"/>
  <c r="U46" s="1"/>
  <c r="R42"/>
  <c r="U42" s="1"/>
  <c r="R38"/>
  <c r="U38" s="1"/>
  <c r="R43"/>
  <c r="R40"/>
  <c r="R44"/>
  <c r="U44" s="1"/>
  <c r="AA48"/>
  <c r="AA44"/>
  <c r="AA40"/>
  <c r="AA50"/>
  <c r="AA46"/>
  <c r="AA38"/>
  <c r="AA49"/>
  <c r="AA45"/>
  <c r="AA41"/>
  <c r="AA42"/>
  <c r="AA47"/>
  <c r="AA39"/>
  <c r="AA43"/>
  <c r="B49"/>
  <c r="B45"/>
  <c r="B41"/>
  <c r="B47"/>
  <c r="B43"/>
  <c r="B50"/>
  <c r="B46"/>
  <c r="B42"/>
  <c r="B38"/>
  <c r="B39"/>
  <c r="B40"/>
  <c r="B44"/>
  <c r="B48"/>
  <c r="AE48"/>
  <c r="AE44"/>
  <c r="AE40"/>
  <c r="AE50"/>
  <c r="AE42"/>
  <c r="AE38"/>
  <c r="AE49"/>
  <c r="AE45"/>
  <c r="AE41"/>
  <c r="AE46"/>
  <c r="AE43"/>
  <c r="AE47"/>
  <c r="AE39"/>
  <c r="C48"/>
  <c r="C44"/>
  <c r="C40"/>
  <c r="C50"/>
  <c r="C46"/>
  <c r="C38"/>
  <c r="C49"/>
  <c r="C45"/>
  <c r="C41"/>
  <c r="C42"/>
  <c r="C39"/>
  <c r="C43"/>
  <c r="C47"/>
  <c r="AD49"/>
  <c r="AG49" s="1"/>
  <c r="AD45"/>
  <c r="AG45" s="1"/>
  <c r="AD41"/>
  <c r="AG41" s="1"/>
  <c r="AD47"/>
  <c r="AD43"/>
  <c r="AG43" s="1"/>
  <c r="AD50"/>
  <c r="AG50" s="1"/>
  <c r="AD46"/>
  <c r="AD42"/>
  <c r="AD38"/>
  <c r="AD39"/>
  <c r="AG39" s="1"/>
  <c r="AD48"/>
  <c r="AG48" s="1"/>
  <c r="AD40"/>
  <c r="AD44"/>
  <c r="F49"/>
  <c r="I49" s="1"/>
  <c r="F45"/>
  <c r="I45" s="1"/>
  <c r="F41"/>
  <c r="F39"/>
  <c r="I39" s="1"/>
  <c r="F50"/>
  <c r="I50" s="1"/>
  <c r="F46"/>
  <c r="F42"/>
  <c r="F38"/>
  <c r="F47"/>
  <c r="F43"/>
  <c r="I43" s="1"/>
  <c r="F48"/>
  <c r="F40"/>
  <c r="I40" s="1"/>
  <c r="F44"/>
  <c r="J49"/>
  <c r="J45"/>
  <c r="J41"/>
  <c r="M41" s="1"/>
  <c r="J47"/>
  <c r="J43"/>
  <c r="M43" s="1"/>
  <c r="J39"/>
  <c r="M39" s="1"/>
  <c r="J48"/>
  <c r="M48" s="1"/>
  <c r="J50"/>
  <c r="M50" s="1"/>
  <c r="J46"/>
  <c r="M46" s="1"/>
  <c r="J42"/>
  <c r="M42" s="1"/>
  <c r="J38"/>
  <c r="J44"/>
  <c r="J40"/>
  <c r="Q46"/>
  <c r="X38"/>
  <c r="X48"/>
  <c r="X47"/>
  <c r="Q42"/>
  <c r="X40"/>
  <c r="X50"/>
  <c r="X45"/>
  <c r="X39"/>
  <c r="G50" i="17"/>
  <c r="G46"/>
  <c r="G42"/>
  <c r="G38"/>
  <c r="G43"/>
  <c r="G39"/>
  <c r="G49"/>
  <c r="G45"/>
  <c r="G41"/>
  <c r="G47"/>
  <c r="G48"/>
  <c r="G40"/>
  <c r="G44"/>
  <c r="S50"/>
  <c r="S46"/>
  <c r="S42"/>
  <c r="S38"/>
  <c r="S39"/>
  <c r="S49"/>
  <c r="S45"/>
  <c r="S41"/>
  <c r="S47"/>
  <c r="S43"/>
  <c r="S44"/>
  <c r="S48"/>
  <c r="S40"/>
  <c r="W50"/>
  <c r="W46"/>
  <c r="W42"/>
  <c r="W38"/>
  <c r="W49"/>
  <c r="W45"/>
  <c r="W41"/>
  <c r="W47"/>
  <c r="W43"/>
  <c r="W39"/>
  <c r="W48"/>
  <c r="W40"/>
  <c r="W44"/>
  <c r="C50"/>
  <c r="C46"/>
  <c r="C42"/>
  <c r="C38"/>
  <c r="C43"/>
  <c r="C49"/>
  <c r="C45"/>
  <c r="C41"/>
  <c r="C47"/>
  <c r="C39"/>
  <c r="C40"/>
  <c r="C44"/>
  <c r="C48"/>
  <c r="K50"/>
  <c r="K46"/>
  <c r="K42"/>
  <c r="K38"/>
  <c r="K49"/>
  <c r="K45"/>
  <c r="K41"/>
  <c r="K47"/>
  <c r="K43"/>
  <c r="K39"/>
  <c r="K44"/>
  <c r="K48"/>
  <c r="K40"/>
  <c r="AE50"/>
  <c r="AE46"/>
  <c r="AE42"/>
  <c r="AE38"/>
  <c r="AE39"/>
  <c r="AE49"/>
  <c r="AE45"/>
  <c r="AE41"/>
  <c r="AE47"/>
  <c r="AE43"/>
  <c r="AE40"/>
  <c r="AE44"/>
  <c r="AE48"/>
  <c r="AL53"/>
  <c r="AL49"/>
  <c r="AF49"/>
  <c r="AB49"/>
  <c r="X49"/>
  <c r="T49"/>
  <c r="P49"/>
  <c r="L49"/>
  <c r="H49"/>
  <c r="D49"/>
  <c r="AL45"/>
  <c r="AF45"/>
  <c r="AB45"/>
  <c r="X45"/>
  <c r="T45"/>
  <c r="P45"/>
  <c r="L45"/>
  <c r="H45"/>
  <c r="D45"/>
  <c r="AL41"/>
  <c r="AF41"/>
  <c r="AB41"/>
  <c r="X41"/>
  <c r="T41"/>
  <c r="P41"/>
  <c r="L41"/>
  <c r="H41"/>
  <c r="D41"/>
  <c r="AF42"/>
  <c r="X42"/>
  <c r="L42"/>
  <c r="D42"/>
  <c r="AB38"/>
  <c r="P38"/>
  <c r="D38"/>
  <c r="AL52"/>
  <c r="AL48"/>
  <c r="AF48"/>
  <c r="AB48"/>
  <c r="X48"/>
  <c r="T48"/>
  <c r="P48"/>
  <c r="L48"/>
  <c r="H48"/>
  <c r="D48"/>
  <c r="AL44"/>
  <c r="AF44"/>
  <c r="AB44"/>
  <c r="X44"/>
  <c r="T44"/>
  <c r="P44"/>
  <c r="L44"/>
  <c r="H44"/>
  <c r="D44"/>
  <c r="AL40"/>
  <c r="AF40"/>
  <c r="AB40"/>
  <c r="X40"/>
  <c r="T40"/>
  <c r="P40"/>
  <c r="L40"/>
  <c r="H40"/>
  <c r="D40"/>
  <c r="AL54"/>
  <c r="AL50"/>
  <c r="AF50"/>
  <c r="AB50"/>
  <c r="X50"/>
  <c r="T50"/>
  <c r="P50"/>
  <c r="L50"/>
  <c r="H50"/>
  <c r="D50"/>
  <c r="AL46"/>
  <c r="AF46"/>
  <c r="AB46"/>
  <c r="X46"/>
  <c r="T46"/>
  <c r="P46"/>
  <c r="L46"/>
  <c r="H46"/>
  <c r="D46"/>
  <c r="AL42"/>
  <c r="AB42"/>
  <c r="T42"/>
  <c r="P42"/>
  <c r="H42"/>
  <c r="AL38"/>
  <c r="AF38"/>
  <c r="X38"/>
  <c r="T38"/>
  <c r="L38"/>
  <c r="H38"/>
  <c r="AB47"/>
  <c r="L47"/>
  <c r="AF43"/>
  <c r="P43"/>
  <c r="AL39"/>
  <c r="T39"/>
  <c r="D39"/>
  <c r="AL47"/>
  <c r="T47"/>
  <c r="D47"/>
  <c r="X43"/>
  <c r="H43"/>
  <c r="AB39"/>
  <c r="AL51"/>
  <c r="X47"/>
  <c r="L43"/>
  <c r="AF39"/>
  <c r="AF47"/>
  <c r="P47"/>
  <c r="AL43"/>
  <c r="T43"/>
  <c r="D43"/>
  <c r="X39"/>
  <c r="H39"/>
  <c r="L39"/>
  <c r="H47"/>
  <c r="AB43"/>
  <c r="P39"/>
  <c r="O50"/>
  <c r="O46"/>
  <c r="O42"/>
  <c r="O38"/>
  <c r="O43"/>
  <c r="O49"/>
  <c r="O45"/>
  <c r="O41"/>
  <c r="O47"/>
  <c r="O39"/>
  <c r="O40"/>
  <c r="O48"/>
  <c r="O44"/>
  <c r="AK54"/>
  <c r="AK50"/>
  <c r="AK46"/>
  <c r="AK42"/>
  <c r="AK38"/>
  <c r="AK53"/>
  <c r="AK49"/>
  <c r="AK45"/>
  <c r="AK41"/>
  <c r="AK51"/>
  <c r="AK47"/>
  <c r="AK43"/>
  <c r="AK39"/>
  <c r="AK52"/>
  <c r="AK44"/>
  <c r="AK40"/>
  <c r="AK48"/>
  <c r="AA50"/>
  <c r="AA46"/>
  <c r="AA42"/>
  <c r="AA38"/>
  <c r="AA43"/>
  <c r="AA49"/>
  <c r="AA45"/>
  <c r="AA41"/>
  <c r="AA47"/>
  <c r="AA39"/>
  <c r="AA44"/>
  <c r="AA40"/>
  <c r="AA48"/>
  <c r="AJ35"/>
  <c r="R35"/>
  <c r="B35"/>
  <c r="V35"/>
  <c r="F35"/>
  <c r="AD35"/>
  <c r="Z35"/>
  <c r="J35"/>
  <c r="N35"/>
  <c r="AB47" i="16"/>
  <c r="H43"/>
  <c r="X42"/>
  <c r="X40"/>
  <c r="L48"/>
  <c r="AL45"/>
  <c r="P35"/>
  <c r="P38" s="1"/>
  <c r="T41"/>
  <c r="X47"/>
  <c r="AL39"/>
  <c r="X39"/>
  <c r="AL47"/>
  <c r="AF39"/>
  <c r="AL38"/>
  <c r="X46"/>
  <c r="AL50"/>
  <c r="AL40"/>
  <c r="AL44"/>
  <c r="AL48"/>
  <c r="H41"/>
  <c r="H45"/>
  <c r="X49"/>
  <c r="AL51"/>
  <c r="AB43"/>
  <c r="AF47"/>
  <c r="X38"/>
  <c r="H50"/>
  <c r="X44"/>
  <c r="AL42"/>
  <c r="AF41"/>
  <c r="AL53"/>
  <c r="D41"/>
  <c r="H39"/>
  <c r="X43"/>
  <c r="H38"/>
  <c r="H42"/>
  <c r="AL46"/>
  <c r="H40"/>
  <c r="H44"/>
  <c r="H48"/>
  <c r="AL52"/>
  <c r="X41"/>
  <c r="X45"/>
  <c r="AL49"/>
  <c r="AB48"/>
  <c r="AB45"/>
  <c r="AB44"/>
  <c r="AB46"/>
  <c r="AB41"/>
  <c r="T40"/>
  <c r="L42"/>
  <c r="L46"/>
  <c r="L45"/>
  <c r="D38"/>
  <c r="D39"/>
  <c r="D43"/>
  <c r="D40"/>
  <c r="P39"/>
  <c r="P45"/>
  <c r="P47"/>
  <c r="P49"/>
  <c r="P50"/>
  <c r="P44"/>
  <c r="C50"/>
  <c r="C46"/>
  <c r="C42"/>
  <c r="C38"/>
  <c r="C39"/>
  <c r="C49"/>
  <c r="C45"/>
  <c r="C41"/>
  <c r="C47"/>
  <c r="C43"/>
  <c r="C40"/>
  <c r="C44"/>
  <c r="C48"/>
  <c r="AK54"/>
  <c r="AK50"/>
  <c r="AK46"/>
  <c r="AK42"/>
  <c r="AK38"/>
  <c r="AK53"/>
  <c r="AK49"/>
  <c r="AK45"/>
  <c r="AK41"/>
  <c r="AK51"/>
  <c r="AK47"/>
  <c r="AK43"/>
  <c r="AK39"/>
  <c r="AK52"/>
  <c r="AK40"/>
  <c r="AK44"/>
  <c r="AK48"/>
  <c r="W50"/>
  <c r="W46"/>
  <c r="W42"/>
  <c r="W38"/>
  <c r="W49"/>
  <c r="W45"/>
  <c r="W41"/>
  <c r="W47"/>
  <c r="W43"/>
  <c r="W39"/>
  <c r="W48"/>
  <c r="W44"/>
  <c r="W40"/>
  <c r="G50"/>
  <c r="G46"/>
  <c r="G42"/>
  <c r="G38"/>
  <c r="G49"/>
  <c r="G45"/>
  <c r="G41"/>
  <c r="G47"/>
  <c r="G43"/>
  <c r="G39"/>
  <c r="G48"/>
  <c r="G40"/>
  <c r="G44"/>
  <c r="AE50"/>
  <c r="AE46"/>
  <c r="AE42"/>
  <c r="AE38"/>
  <c r="AE49"/>
  <c r="AE45"/>
  <c r="AE41"/>
  <c r="AE47"/>
  <c r="AE43"/>
  <c r="AE39"/>
  <c r="AE40"/>
  <c r="AE44"/>
  <c r="AE48"/>
  <c r="F47"/>
  <c r="F43"/>
  <c r="F39"/>
  <c r="F50"/>
  <c r="F46"/>
  <c r="F42"/>
  <c r="F38"/>
  <c r="F48"/>
  <c r="F44"/>
  <c r="F40"/>
  <c r="F45"/>
  <c r="F49"/>
  <c r="F41"/>
  <c r="I41" s="1"/>
  <c r="K50"/>
  <c r="K46"/>
  <c r="K42"/>
  <c r="K38"/>
  <c r="K43"/>
  <c r="K49"/>
  <c r="K45"/>
  <c r="K41"/>
  <c r="K47"/>
  <c r="K39"/>
  <c r="K44"/>
  <c r="K48"/>
  <c r="K40"/>
  <c r="AD47"/>
  <c r="AG47" s="1"/>
  <c r="AD43"/>
  <c r="AG43" s="1"/>
  <c r="AD39"/>
  <c r="AG39" s="1"/>
  <c r="AD50"/>
  <c r="AD46"/>
  <c r="AD42"/>
  <c r="AD38"/>
  <c r="AD48"/>
  <c r="AD44"/>
  <c r="AG44" s="1"/>
  <c r="AD40"/>
  <c r="AD41"/>
  <c r="AD45"/>
  <c r="AD49"/>
  <c r="AG49" s="1"/>
  <c r="R47"/>
  <c r="R43"/>
  <c r="R39"/>
  <c r="R44"/>
  <c r="R50"/>
  <c r="R46"/>
  <c r="R42"/>
  <c r="R38"/>
  <c r="R48"/>
  <c r="R40"/>
  <c r="R49"/>
  <c r="R45"/>
  <c r="R41"/>
  <c r="T43"/>
  <c r="L44"/>
  <c r="L41"/>
  <c r="D49"/>
  <c r="T49"/>
  <c r="T47"/>
  <c r="AB39"/>
  <c r="T38"/>
  <c r="D46"/>
  <c r="T46"/>
  <c r="AF50"/>
  <c r="L40"/>
  <c r="AB40"/>
  <c r="D48"/>
  <c r="T48"/>
  <c r="AB38"/>
  <c r="AB42"/>
  <c r="D45"/>
  <c r="T45"/>
  <c r="AF49"/>
  <c r="S50"/>
  <c r="S46"/>
  <c r="S42"/>
  <c r="S38"/>
  <c r="S43"/>
  <c r="S49"/>
  <c r="S45"/>
  <c r="S41"/>
  <c r="S47"/>
  <c r="S39"/>
  <c r="S40"/>
  <c r="S44"/>
  <c r="S48"/>
  <c r="O50"/>
  <c r="O46"/>
  <c r="O42"/>
  <c r="O38"/>
  <c r="O39"/>
  <c r="O49"/>
  <c r="O45"/>
  <c r="O41"/>
  <c r="O47"/>
  <c r="O43"/>
  <c r="O40"/>
  <c r="O44"/>
  <c r="O48"/>
  <c r="V47"/>
  <c r="V43"/>
  <c r="V39"/>
  <c r="V40"/>
  <c r="Y40" s="1"/>
  <c r="V50"/>
  <c r="V46"/>
  <c r="V42"/>
  <c r="V38"/>
  <c r="V48"/>
  <c r="V44"/>
  <c r="V45"/>
  <c r="V41"/>
  <c r="V49"/>
  <c r="AA50"/>
  <c r="AA46"/>
  <c r="AA42"/>
  <c r="AA38"/>
  <c r="AA43"/>
  <c r="AA39"/>
  <c r="AA49"/>
  <c r="AA45"/>
  <c r="AA41"/>
  <c r="AA47"/>
  <c r="AA44"/>
  <c r="AA40"/>
  <c r="AA48"/>
  <c r="J47"/>
  <c r="J43"/>
  <c r="M43" s="1"/>
  <c r="J39"/>
  <c r="J40"/>
  <c r="J50"/>
  <c r="J46"/>
  <c r="J42"/>
  <c r="M42" s="1"/>
  <c r="J38"/>
  <c r="J48"/>
  <c r="M48" s="1"/>
  <c r="J44"/>
  <c r="J41"/>
  <c r="J45"/>
  <c r="J49"/>
  <c r="AJ51"/>
  <c r="AJ47"/>
  <c r="AJ43"/>
  <c r="AJ39"/>
  <c r="AJ40"/>
  <c r="AJ54"/>
  <c r="AJ50"/>
  <c r="AJ46"/>
  <c r="AJ42"/>
  <c r="AJ38"/>
  <c r="AJ52"/>
  <c r="AJ48"/>
  <c r="AJ44"/>
  <c r="AJ49"/>
  <c r="AJ53"/>
  <c r="AJ41"/>
  <c r="AJ45"/>
  <c r="Z47"/>
  <c r="Z43"/>
  <c r="AC43" s="1"/>
  <c r="Z39"/>
  <c r="Z50"/>
  <c r="Z46"/>
  <c r="Z42"/>
  <c r="Z38"/>
  <c r="Z48"/>
  <c r="Z44"/>
  <c r="Z40"/>
  <c r="Z41"/>
  <c r="Z45"/>
  <c r="Z49"/>
  <c r="N47"/>
  <c r="N43"/>
  <c r="N39"/>
  <c r="N50"/>
  <c r="N46"/>
  <c r="N42"/>
  <c r="N38"/>
  <c r="N48"/>
  <c r="N44"/>
  <c r="N40"/>
  <c r="N41"/>
  <c r="N45"/>
  <c r="N49"/>
  <c r="B47"/>
  <c r="B43"/>
  <c r="B39"/>
  <c r="E39" s="1"/>
  <c r="B44"/>
  <c r="B40"/>
  <c r="E40" s="1"/>
  <c r="B50"/>
  <c r="B46"/>
  <c r="B42"/>
  <c r="B38"/>
  <c r="B48"/>
  <c r="B49"/>
  <c r="B41"/>
  <c r="B45"/>
  <c r="E45" s="1"/>
  <c r="L47"/>
  <c r="T39"/>
  <c r="D47"/>
  <c r="L39"/>
  <c r="D50"/>
  <c r="T50"/>
  <c r="D42"/>
  <c r="L38"/>
  <c r="AF42"/>
  <c r="AF46"/>
  <c r="L50"/>
  <c r="AB50"/>
  <c r="D44"/>
  <c r="T44"/>
  <c r="AF48"/>
  <c r="T42"/>
  <c r="AF45"/>
  <c r="L49"/>
  <c r="AB49"/>
  <c r="AF35" i="15"/>
  <c r="AL53"/>
  <c r="AL49"/>
  <c r="AF49"/>
  <c r="AB49"/>
  <c r="X49"/>
  <c r="T49"/>
  <c r="P49"/>
  <c r="L49"/>
  <c r="H49"/>
  <c r="D49"/>
  <c r="AL45"/>
  <c r="AF45"/>
  <c r="AB45"/>
  <c r="X45"/>
  <c r="T45"/>
  <c r="P45"/>
  <c r="L45"/>
  <c r="H45"/>
  <c r="D45"/>
  <c r="AL41"/>
  <c r="AF41"/>
  <c r="AB41"/>
  <c r="X41"/>
  <c r="T41"/>
  <c r="P41"/>
  <c r="L41"/>
  <c r="H41"/>
  <c r="D41"/>
  <c r="AL54"/>
  <c r="AL42"/>
  <c r="AB42"/>
  <c r="T42"/>
  <c r="H42"/>
  <c r="AF38"/>
  <c r="T38"/>
  <c r="H38"/>
  <c r="AL52"/>
  <c r="AL48"/>
  <c r="AF48"/>
  <c r="AB48"/>
  <c r="X48"/>
  <c r="T48"/>
  <c r="P48"/>
  <c r="L48"/>
  <c r="H48"/>
  <c r="D48"/>
  <c r="AL44"/>
  <c r="AF44"/>
  <c r="AB44"/>
  <c r="X44"/>
  <c r="T44"/>
  <c r="P44"/>
  <c r="L44"/>
  <c r="H44"/>
  <c r="D44"/>
  <c r="AL40"/>
  <c r="AF40"/>
  <c r="AB40"/>
  <c r="X40"/>
  <c r="T40"/>
  <c r="P40"/>
  <c r="L40"/>
  <c r="H40"/>
  <c r="D40"/>
  <c r="AL50"/>
  <c r="AF50"/>
  <c r="AB50"/>
  <c r="X50"/>
  <c r="T50"/>
  <c r="P50"/>
  <c r="L50"/>
  <c r="H50"/>
  <c r="D50"/>
  <c r="AL46"/>
  <c r="AF46"/>
  <c r="AB46"/>
  <c r="X46"/>
  <c r="T46"/>
  <c r="P46"/>
  <c r="L46"/>
  <c r="H46"/>
  <c r="D46"/>
  <c r="AF42"/>
  <c r="X42"/>
  <c r="P42"/>
  <c r="L42"/>
  <c r="D42"/>
  <c r="AL38"/>
  <c r="AB38"/>
  <c r="X38"/>
  <c r="P38"/>
  <c r="L38"/>
  <c r="D38"/>
  <c r="AB47"/>
  <c r="L47"/>
  <c r="AF43"/>
  <c r="P43"/>
  <c r="AL39"/>
  <c r="T39"/>
  <c r="D39"/>
  <c r="AL51"/>
  <c r="AB43"/>
  <c r="P39"/>
  <c r="AF47"/>
  <c r="P47"/>
  <c r="AL43"/>
  <c r="T43"/>
  <c r="D43"/>
  <c r="X39"/>
  <c r="H39"/>
  <c r="AL47"/>
  <c r="T47"/>
  <c r="D47"/>
  <c r="X43"/>
  <c r="H43"/>
  <c r="AB39"/>
  <c r="L39"/>
  <c r="X47"/>
  <c r="H47"/>
  <c r="L43"/>
  <c r="AF39"/>
  <c r="W35"/>
  <c r="G35"/>
  <c r="C35"/>
  <c r="AA35"/>
  <c r="K35"/>
  <c r="AK35"/>
  <c r="S35"/>
  <c r="AE35"/>
  <c r="O35"/>
  <c r="AJ35"/>
  <c r="R35"/>
  <c r="B35"/>
  <c r="AD35"/>
  <c r="N35"/>
  <c r="V35"/>
  <c r="F35"/>
  <c r="Z35"/>
  <c r="J35"/>
  <c r="AJ35" i="14"/>
  <c r="R35"/>
  <c r="B35"/>
  <c r="V35"/>
  <c r="F35"/>
  <c r="AD35"/>
  <c r="N35"/>
  <c r="J35"/>
  <c r="Z35"/>
  <c r="AL53"/>
  <c r="AL49"/>
  <c r="AF49"/>
  <c r="AB49"/>
  <c r="X49"/>
  <c r="T49"/>
  <c r="P49"/>
  <c r="L49"/>
  <c r="H49"/>
  <c r="D49"/>
  <c r="AL45"/>
  <c r="AF45"/>
  <c r="AB45"/>
  <c r="X45"/>
  <c r="T45"/>
  <c r="P45"/>
  <c r="L45"/>
  <c r="H45"/>
  <c r="D45"/>
  <c r="AL41"/>
  <c r="AF41"/>
  <c r="AB41"/>
  <c r="X41"/>
  <c r="T41"/>
  <c r="P41"/>
  <c r="L41"/>
  <c r="H41"/>
  <c r="D41"/>
  <c r="AL46"/>
  <c r="L46"/>
  <c r="D46"/>
  <c r="AL42"/>
  <c r="AB42"/>
  <c r="T42"/>
  <c r="L42"/>
  <c r="D42"/>
  <c r="AL38"/>
  <c r="X38"/>
  <c r="L38"/>
  <c r="D38"/>
  <c r="AL52"/>
  <c r="AL48"/>
  <c r="AF48"/>
  <c r="AB48"/>
  <c r="X48"/>
  <c r="T48"/>
  <c r="P48"/>
  <c r="L48"/>
  <c r="H48"/>
  <c r="D48"/>
  <c r="AL44"/>
  <c r="AF44"/>
  <c r="AB44"/>
  <c r="X44"/>
  <c r="T44"/>
  <c r="P44"/>
  <c r="L44"/>
  <c r="H44"/>
  <c r="D44"/>
  <c r="AL40"/>
  <c r="AF40"/>
  <c r="AB40"/>
  <c r="X40"/>
  <c r="T40"/>
  <c r="P40"/>
  <c r="L40"/>
  <c r="H40"/>
  <c r="D40"/>
  <c r="AL54"/>
  <c r="AL50"/>
  <c r="AF50"/>
  <c r="AB50"/>
  <c r="X50"/>
  <c r="T50"/>
  <c r="P50"/>
  <c r="L50"/>
  <c r="H50"/>
  <c r="D50"/>
  <c r="AF46"/>
  <c r="AB46"/>
  <c r="X46"/>
  <c r="T46"/>
  <c r="P46"/>
  <c r="H46"/>
  <c r="AF42"/>
  <c r="X42"/>
  <c r="P42"/>
  <c r="H42"/>
  <c r="AF38"/>
  <c r="AB38"/>
  <c r="T38"/>
  <c r="P38"/>
  <c r="H38"/>
  <c r="AF47"/>
  <c r="P47"/>
  <c r="AL43"/>
  <c r="T43"/>
  <c r="D43"/>
  <c r="X39"/>
  <c r="H39"/>
  <c r="AL47"/>
  <c r="T47"/>
  <c r="D47"/>
  <c r="X43"/>
  <c r="H43"/>
  <c r="L39"/>
  <c r="X47"/>
  <c r="AB43"/>
  <c r="AF39"/>
  <c r="AB47"/>
  <c r="L47"/>
  <c r="AF43"/>
  <c r="P43"/>
  <c r="AL39"/>
  <c r="T39"/>
  <c r="D39"/>
  <c r="AB39"/>
  <c r="AL51"/>
  <c r="H47"/>
  <c r="L43"/>
  <c r="P39"/>
  <c r="W35"/>
  <c r="G35"/>
  <c r="AA35"/>
  <c r="K35"/>
  <c r="AK35"/>
  <c r="S35"/>
  <c r="C35"/>
  <c r="AE35"/>
  <c r="O35"/>
  <c r="AJ40" i="28" l="1"/>
  <c r="AM40" s="1"/>
  <c r="E7" s="1"/>
  <c r="Y45"/>
  <c r="Y39"/>
  <c r="Q48"/>
  <c r="AJ42"/>
  <c r="AN42" s="1"/>
  <c r="F9" s="1"/>
  <c r="AJ45"/>
  <c r="AN45" s="1"/>
  <c r="F12" s="1"/>
  <c r="AJ51"/>
  <c r="AM51" s="1"/>
  <c r="E18" s="1"/>
  <c r="F42"/>
  <c r="AJ44"/>
  <c r="AN44" s="1"/>
  <c r="F11" s="1"/>
  <c r="F43"/>
  <c r="R40" i="27"/>
  <c r="U40" s="1"/>
  <c r="AD39"/>
  <c r="R42"/>
  <c r="U42" s="1"/>
  <c r="R39"/>
  <c r="B43"/>
  <c r="F50"/>
  <c r="B49"/>
  <c r="U39"/>
  <c r="E43" i="28"/>
  <c r="B49"/>
  <c r="B39"/>
  <c r="B41"/>
  <c r="B50"/>
  <c r="E50" s="1"/>
  <c r="B38"/>
  <c r="Z50"/>
  <c r="AC50" s="1"/>
  <c r="Z48"/>
  <c r="AC48" s="1"/>
  <c r="Z45"/>
  <c r="AC45" s="1"/>
  <c r="Z43"/>
  <c r="Z42"/>
  <c r="AC42" s="1"/>
  <c r="Z40"/>
  <c r="Z47"/>
  <c r="Z44"/>
  <c r="Z49"/>
  <c r="AC49" s="1"/>
  <c r="Z39"/>
  <c r="AC39" s="1"/>
  <c r="Z38"/>
  <c r="AC38" s="1"/>
  <c r="Z41"/>
  <c r="Z46"/>
  <c r="AC46" s="1"/>
  <c r="J43"/>
  <c r="M43" s="1"/>
  <c r="J46"/>
  <c r="M46" s="1"/>
  <c r="J44"/>
  <c r="M44" s="1"/>
  <c r="J40"/>
  <c r="M40" s="1"/>
  <c r="J38"/>
  <c r="J42"/>
  <c r="M42" s="1"/>
  <c r="J47"/>
  <c r="J50"/>
  <c r="M50" s="1"/>
  <c r="J48"/>
  <c r="M48" s="1"/>
  <c r="J49"/>
  <c r="M49" s="1"/>
  <c r="J39"/>
  <c r="J45"/>
  <c r="M45" s="1"/>
  <c r="J41"/>
  <c r="AJ38"/>
  <c r="AN38" s="1"/>
  <c r="F5" s="1"/>
  <c r="AJ47"/>
  <c r="AM47" s="1"/>
  <c r="E14" s="1"/>
  <c r="F39"/>
  <c r="I39" s="1"/>
  <c r="B45"/>
  <c r="E45" s="1"/>
  <c r="B44"/>
  <c r="B46"/>
  <c r="E46" s="1"/>
  <c r="B47"/>
  <c r="E47" s="1"/>
  <c r="AJ53"/>
  <c r="AN53" s="1"/>
  <c r="F20" s="1"/>
  <c r="AJ52"/>
  <c r="AN52" s="1"/>
  <c r="F19" s="1"/>
  <c r="AJ50"/>
  <c r="AN50" s="1"/>
  <c r="F17" s="1"/>
  <c r="AJ43"/>
  <c r="AM43" s="1"/>
  <c r="E10" s="1"/>
  <c r="F49"/>
  <c r="I49" s="1"/>
  <c r="F48"/>
  <c r="I48" s="1"/>
  <c r="F50"/>
  <c r="I50" s="1"/>
  <c r="AD49"/>
  <c r="AD50"/>
  <c r="AD48"/>
  <c r="AD45"/>
  <c r="AD43"/>
  <c r="AD42"/>
  <c r="AD40"/>
  <c r="AD44"/>
  <c r="AD39"/>
  <c r="AD38"/>
  <c r="AG38" s="1"/>
  <c r="AD41"/>
  <c r="AD47"/>
  <c r="AD46"/>
  <c r="AC43"/>
  <c r="AJ49"/>
  <c r="AN49" s="1"/>
  <c r="F16" s="1"/>
  <c r="AJ54"/>
  <c r="AN54" s="1"/>
  <c r="F21" s="1"/>
  <c r="F45"/>
  <c r="I45" s="1"/>
  <c r="F38"/>
  <c r="M47"/>
  <c r="AC40"/>
  <c r="AC47"/>
  <c r="B40"/>
  <c r="E40" s="1"/>
  <c r="B42"/>
  <c r="E42" s="1"/>
  <c r="AJ41"/>
  <c r="AN41" s="1"/>
  <c r="F8" s="1"/>
  <c r="AJ48"/>
  <c r="AN48" s="1"/>
  <c r="F15" s="1"/>
  <c r="AJ46"/>
  <c r="AN46" s="1"/>
  <c r="F13" s="1"/>
  <c r="Q39"/>
  <c r="U38"/>
  <c r="F41"/>
  <c r="I41" s="1"/>
  <c r="F44"/>
  <c r="F46"/>
  <c r="I46" s="1"/>
  <c r="J50" i="27"/>
  <c r="M50" s="1"/>
  <c r="AJ43"/>
  <c r="AN43" s="1"/>
  <c r="F10" s="1"/>
  <c r="AJ44"/>
  <c r="AN44" s="1"/>
  <c r="F11" s="1"/>
  <c r="J43"/>
  <c r="J38"/>
  <c r="M38" s="1"/>
  <c r="J49"/>
  <c r="M49" s="1"/>
  <c r="J39"/>
  <c r="M39" s="1"/>
  <c r="AJ42"/>
  <c r="AM42" s="1"/>
  <c r="E9" s="1"/>
  <c r="J46"/>
  <c r="M46" s="1"/>
  <c r="J41"/>
  <c r="M41" s="1"/>
  <c r="J44"/>
  <c r="M44" s="1"/>
  <c r="J47"/>
  <c r="AJ45"/>
  <c r="AM45" s="1"/>
  <c r="E12" s="1"/>
  <c r="J42"/>
  <c r="M42" s="1"/>
  <c r="J45"/>
  <c r="AG44"/>
  <c r="E47"/>
  <c r="AJ41"/>
  <c r="AM41" s="1"/>
  <c r="E8" s="1"/>
  <c r="AJ39"/>
  <c r="AM39" s="1"/>
  <c r="E6" s="1"/>
  <c r="U49"/>
  <c r="AJ46"/>
  <c r="AN46" s="1"/>
  <c r="F13" s="1"/>
  <c r="AJ54"/>
  <c r="AM54" s="1"/>
  <c r="E21" s="1"/>
  <c r="AJ53"/>
  <c r="AM53" s="1"/>
  <c r="E20" s="1"/>
  <c r="AJ52"/>
  <c r="AN52" s="1"/>
  <c r="F19" s="1"/>
  <c r="AJ51"/>
  <c r="AM51" s="1"/>
  <c r="E18" s="1"/>
  <c r="F43"/>
  <c r="I43" s="1"/>
  <c r="B42"/>
  <c r="E42" s="1"/>
  <c r="U47"/>
  <c r="AJ38"/>
  <c r="AN38" s="1"/>
  <c r="F5" s="1"/>
  <c r="AJ40"/>
  <c r="AN40" s="1"/>
  <c r="F7" s="1"/>
  <c r="AJ50"/>
  <c r="AN50" s="1"/>
  <c r="F17" s="1"/>
  <c r="AJ49"/>
  <c r="AM49" s="1"/>
  <c r="E16" s="1"/>
  <c r="AJ48"/>
  <c r="AN48" s="1"/>
  <c r="F15" s="1"/>
  <c r="F40"/>
  <c r="I40" s="1"/>
  <c r="AD47"/>
  <c r="AG47" s="1"/>
  <c r="AD50"/>
  <c r="AG50" s="1"/>
  <c r="AD43"/>
  <c r="AG43" s="1"/>
  <c r="AD40"/>
  <c r="AG40" s="1"/>
  <c r="V43"/>
  <c r="Y43" s="1"/>
  <c r="V40"/>
  <c r="V50"/>
  <c r="Y50" s="1"/>
  <c r="V46"/>
  <c r="Y46" s="1"/>
  <c r="V42"/>
  <c r="Y42" s="1"/>
  <c r="V48"/>
  <c r="V39"/>
  <c r="V47"/>
  <c r="Y47" s="1"/>
  <c r="V44"/>
  <c r="Y44" s="1"/>
  <c r="V41"/>
  <c r="Y41" s="1"/>
  <c r="V38"/>
  <c r="Y38" s="1"/>
  <c r="V45"/>
  <c r="Y45" s="1"/>
  <c r="V49"/>
  <c r="Y49" s="1"/>
  <c r="Y48"/>
  <c r="Y39"/>
  <c r="F49"/>
  <c r="I49" s="1"/>
  <c r="F39"/>
  <c r="I39" s="1"/>
  <c r="R38"/>
  <c r="U38" s="1"/>
  <c r="R45"/>
  <c r="U45" s="1"/>
  <c r="R48"/>
  <c r="U48" s="1"/>
  <c r="AC43"/>
  <c r="Y40"/>
  <c r="F46"/>
  <c r="I46" s="1"/>
  <c r="F45"/>
  <c r="I45" s="1"/>
  <c r="F48"/>
  <c r="I48" s="1"/>
  <c r="Q48"/>
  <c r="B46"/>
  <c r="E46" s="1"/>
  <c r="B41"/>
  <c r="B48"/>
  <c r="E48" s="1"/>
  <c r="AD42"/>
  <c r="AG42" s="1"/>
  <c r="AD45"/>
  <c r="AG45" s="1"/>
  <c r="F42"/>
  <c r="I42" s="1"/>
  <c r="B38"/>
  <c r="E38" s="1"/>
  <c r="B45"/>
  <c r="B39"/>
  <c r="E39" s="1"/>
  <c r="R46"/>
  <c r="U46" s="1"/>
  <c r="R41"/>
  <c r="U41" s="1"/>
  <c r="R44"/>
  <c r="U44" s="1"/>
  <c r="AC38"/>
  <c r="AC49"/>
  <c r="Q50"/>
  <c r="F38"/>
  <c r="I38" s="1"/>
  <c r="F41"/>
  <c r="I41" s="1"/>
  <c r="F44"/>
  <c r="I44" s="1"/>
  <c r="Q38"/>
  <c r="AG38"/>
  <c r="B40"/>
  <c r="E40" s="1"/>
  <c r="B50"/>
  <c r="E50" s="1"/>
  <c r="B44"/>
  <c r="E44" s="1"/>
  <c r="AD41"/>
  <c r="AG41" s="1"/>
  <c r="AD48"/>
  <c r="AG48" s="1"/>
  <c r="W38" i="26"/>
  <c r="W47"/>
  <c r="AK45"/>
  <c r="AK52"/>
  <c r="AK51"/>
  <c r="AK42"/>
  <c r="AA49"/>
  <c r="AA39"/>
  <c r="AA45"/>
  <c r="AA50"/>
  <c r="W41"/>
  <c r="W40"/>
  <c r="AK41"/>
  <c r="AK48"/>
  <c r="AK47"/>
  <c r="AK38"/>
  <c r="AK54"/>
  <c r="S44"/>
  <c r="O48"/>
  <c r="O43"/>
  <c r="O46"/>
  <c r="AA48"/>
  <c r="AA41"/>
  <c r="AA46"/>
  <c r="W48"/>
  <c r="W42"/>
  <c r="W44"/>
  <c r="AK44"/>
  <c r="AK43"/>
  <c r="AK53"/>
  <c r="O44"/>
  <c r="O39"/>
  <c r="AA44"/>
  <c r="AA47"/>
  <c r="W45"/>
  <c r="W43"/>
  <c r="W49"/>
  <c r="G41"/>
  <c r="G48"/>
  <c r="G49"/>
  <c r="G50"/>
  <c r="AE44"/>
  <c r="AE49"/>
  <c r="AE38"/>
  <c r="C48"/>
  <c r="C39"/>
  <c r="C42"/>
  <c r="G44"/>
  <c r="G47"/>
  <c r="AE40"/>
  <c r="AE45"/>
  <c r="AE47"/>
  <c r="C44"/>
  <c r="C49"/>
  <c r="S39"/>
  <c r="S42"/>
  <c r="H44"/>
  <c r="H41"/>
  <c r="S49"/>
  <c r="S45"/>
  <c r="S38"/>
  <c r="H50"/>
  <c r="H46"/>
  <c r="H42"/>
  <c r="S40"/>
  <c r="H40"/>
  <c r="H45"/>
  <c r="S41"/>
  <c r="S48"/>
  <c r="S47"/>
  <c r="H47"/>
  <c r="H43"/>
  <c r="AF48" i="28"/>
  <c r="AG48" s="1"/>
  <c r="AF41"/>
  <c r="AG41" s="1"/>
  <c r="AF47"/>
  <c r="AG47" s="1"/>
  <c r="AF50"/>
  <c r="AF44"/>
  <c r="AF40"/>
  <c r="AG40" s="1"/>
  <c r="AF49"/>
  <c r="AF46"/>
  <c r="AF42"/>
  <c r="AG42" s="1"/>
  <c r="AF39"/>
  <c r="AF45"/>
  <c r="AG45" s="1"/>
  <c r="AF43"/>
  <c r="AC44"/>
  <c r="AC41"/>
  <c r="Y44"/>
  <c r="Y46"/>
  <c r="Y43"/>
  <c r="U39"/>
  <c r="U41"/>
  <c r="Q41"/>
  <c r="Q38"/>
  <c r="M39"/>
  <c r="M41"/>
  <c r="M38"/>
  <c r="I47"/>
  <c r="I40"/>
  <c r="I42"/>
  <c r="AG49" i="27"/>
  <c r="AG46"/>
  <c r="AG39"/>
  <c r="U50"/>
  <c r="U43"/>
  <c r="Q40"/>
  <c r="Q45"/>
  <c r="Q39"/>
  <c r="Q42"/>
  <c r="Q44"/>
  <c r="Q41"/>
  <c r="Q47"/>
  <c r="Q49"/>
  <c r="Q43"/>
  <c r="Q46"/>
  <c r="M40"/>
  <c r="M43"/>
  <c r="E49"/>
  <c r="E43"/>
  <c r="E41"/>
  <c r="E45"/>
  <c r="AM42" i="28"/>
  <c r="E9" s="1"/>
  <c r="AM49"/>
  <c r="E16" s="1"/>
  <c r="U49"/>
  <c r="I44"/>
  <c r="E38"/>
  <c r="U48"/>
  <c r="U50"/>
  <c r="I43"/>
  <c r="E41"/>
  <c r="E48"/>
  <c r="Y49"/>
  <c r="Y38"/>
  <c r="Y40"/>
  <c r="Q44"/>
  <c r="Q46"/>
  <c r="Q47"/>
  <c r="U45"/>
  <c r="U44"/>
  <c r="U46"/>
  <c r="U47"/>
  <c r="I38"/>
  <c r="AN39"/>
  <c r="F6" s="1"/>
  <c r="AM39"/>
  <c r="E6" s="1"/>
  <c r="AM50"/>
  <c r="E17" s="1"/>
  <c r="E49"/>
  <c r="E39"/>
  <c r="Q45"/>
  <c r="E44"/>
  <c r="Y50"/>
  <c r="Y47"/>
  <c r="Q40"/>
  <c r="Q42"/>
  <c r="U40"/>
  <c r="U42"/>
  <c r="U43"/>
  <c r="AM50" i="27"/>
  <c r="E17" s="1"/>
  <c r="AN47"/>
  <c r="F14" s="1"/>
  <c r="AM47"/>
  <c r="E14" s="1"/>
  <c r="AM44"/>
  <c r="E11" s="1"/>
  <c r="AC50"/>
  <c r="AC40"/>
  <c r="AC39"/>
  <c r="AC42"/>
  <c r="AC45"/>
  <c r="AC48"/>
  <c r="M45"/>
  <c r="M48"/>
  <c r="I47"/>
  <c r="AC46"/>
  <c r="AC41"/>
  <c r="AC44"/>
  <c r="AC47"/>
  <c r="M47"/>
  <c r="I50"/>
  <c r="J47" i="26"/>
  <c r="M47" s="1"/>
  <c r="J43"/>
  <c r="M43" s="1"/>
  <c r="J39"/>
  <c r="M39" s="1"/>
  <c r="J48"/>
  <c r="M48" s="1"/>
  <c r="J44"/>
  <c r="M44" s="1"/>
  <c r="J40"/>
  <c r="M40" s="1"/>
  <c r="J50"/>
  <c r="M50" s="1"/>
  <c r="J38"/>
  <c r="M38" s="1"/>
  <c r="J49"/>
  <c r="M49" s="1"/>
  <c r="J45"/>
  <c r="M45" s="1"/>
  <c r="J41"/>
  <c r="M41" s="1"/>
  <c r="J46"/>
  <c r="M46" s="1"/>
  <c r="J42"/>
  <c r="M42" s="1"/>
  <c r="AD47"/>
  <c r="AG47" s="1"/>
  <c r="AD43"/>
  <c r="AG43" s="1"/>
  <c r="AD39"/>
  <c r="AG39" s="1"/>
  <c r="AD46"/>
  <c r="AG46" s="1"/>
  <c r="AD42"/>
  <c r="AG42" s="1"/>
  <c r="AD48"/>
  <c r="AG48" s="1"/>
  <c r="AD44"/>
  <c r="AD40"/>
  <c r="AD49"/>
  <c r="AG49" s="1"/>
  <c r="AD45"/>
  <c r="AG45" s="1"/>
  <c r="AD41"/>
  <c r="AG41" s="1"/>
  <c r="AD50"/>
  <c r="AG50" s="1"/>
  <c r="AD38"/>
  <c r="AG38" s="1"/>
  <c r="R47"/>
  <c r="R43"/>
  <c r="U43" s="1"/>
  <c r="R39"/>
  <c r="R42"/>
  <c r="R48"/>
  <c r="R44"/>
  <c r="R40"/>
  <c r="U40" s="1"/>
  <c r="R49"/>
  <c r="U49" s="1"/>
  <c r="R45"/>
  <c r="R41"/>
  <c r="U41" s="1"/>
  <c r="R50"/>
  <c r="U50" s="1"/>
  <c r="R46"/>
  <c r="U46" s="1"/>
  <c r="R38"/>
  <c r="AB38"/>
  <c r="AB40"/>
  <c r="AB48"/>
  <c r="AB49"/>
  <c r="AB41"/>
  <c r="AB42"/>
  <c r="AB39"/>
  <c r="AB50"/>
  <c r="AB45"/>
  <c r="AB46"/>
  <c r="AB44"/>
  <c r="AB43"/>
  <c r="AB47"/>
  <c r="F47"/>
  <c r="I47" s="1"/>
  <c r="F43"/>
  <c r="F39"/>
  <c r="I39" s="1"/>
  <c r="F50"/>
  <c r="F48"/>
  <c r="F44"/>
  <c r="F40"/>
  <c r="I40" s="1"/>
  <c r="F46"/>
  <c r="I46" s="1"/>
  <c r="F42"/>
  <c r="F49"/>
  <c r="I49" s="1"/>
  <c r="F45"/>
  <c r="I45" s="1"/>
  <c r="F41"/>
  <c r="F38"/>
  <c r="I38" s="1"/>
  <c r="N47"/>
  <c r="Q47" s="1"/>
  <c r="N43"/>
  <c r="Q43" s="1"/>
  <c r="N39"/>
  <c r="Q39" s="1"/>
  <c r="N46"/>
  <c r="Q46" s="1"/>
  <c r="N38"/>
  <c r="Q38" s="1"/>
  <c r="N48"/>
  <c r="Q48" s="1"/>
  <c r="N44"/>
  <c r="Q44" s="1"/>
  <c r="N40"/>
  <c r="Q40" s="1"/>
  <c r="N49"/>
  <c r="Q49" s="1"/>
  <c r="N45"/>
  <c r="Q45" s="1"/>
  <c r="N41"/>
  <c r="Q41" s="1"/>
  <c r="N50"/>
  <c r="Q50" s="1"/>
  <c r="N42"/>
  <c r="Q42" s="1"/>
  <c r="B47"/>
  <c r="E47" s="1"/>
  <c r="B43"/>
  <c r="E43" s="1"/>
  <c r="B39"/>
  <c r="B46"/>
  <c r="E46" s="1"/>
  <c r="B42"/>
  <c r="E42" s="1"/>
  <c r="B38"/>
  <c r="E38" s="1"/>
  <c r="B48"/>
  <c r="E48" s="1"/>
  <c r="B44"/>
  <c r="B40"/>
  <c r="E40" s="1"/>
  <c r="B49"/>
  <c r="B45"/>
  <c r="E45" s="1"/>
  <c r="B41"/>
  <c r="E41" s="1"/>
  <c r="B50"/>
  <c r="E50" s="1"/>
  <c r="AJ51"/>
  <c r="AJ47"/>
  <c r="AJ43"/>
  <c r="AJ39"/>
  <c r="AJ52"/>
  <c r="AJ48"/>
  <c r="AJ44"/>
  <c r="AJ40"/>
  <c r="AJ54"/>
  <c r="AJ46"/>
  <c r="AJ42"/>
  <c r="AJ38"/>
  <c r="AJ53"/>
  <c r="AJ49"/>
  <c r="AJ45"/>
  <c r="AJ41"/>
  <c r="AJ50"/>
  <c r="Z47"/>
  <c r="Z43"/>
  <c r="AC43" s="1"/>
  <c r="Z39"/>
  <c r="Z38"/>
  <c r="AC38" s="1"/>
  <c r="Z48"/>
  <c r="Z44"/>
  <c r="Z40"/>
  <c r="Z50"/>
  <c r="Z49"/>
  <c r="Z45"/>
  <c r="Z41"/>
  <c r="Z46"/>
  <c r="Z42"/>
  <c r="AC42" s="1"/>
  <c r="V47"/>
  <c r="Y47" s="1"/>
  <c r="V43"/>
  <c r="Y43" s="1"/>
  <c r="V39"/>
  <c r="Y39" s="1"/>
  <c r="V50"/>
  <c r="Y50" s="1"/>
  <c r="V48"/>
  <c r="V44"/>
  <c r="Y44" s="1"/>
  <c r="V40"/>
  <c r="Y40" s="1"/>
  <c r="V46"/>
  <c r="Y46" s="1"/>
  <c r="V42"/>
  <c r="Y42" s="1"/>
  <c r="V38"/>
  <c r="V49"/>
  <c r="V45"/>
  <c r="Y45" s="1"/>
  <c r="V41"/>
  <c r="Y41" s="1"/>
  <c r="V47" i="25"/>
  <c r="Y47" s="1"/>
  <c r="V43"/>
  <c r="Y43" s="1"/>
  <c r="V39"/>
  <c r="Y39" s="1"/>
  <c r="V50"/>
  <c r="Y50" s="1"/>
  <c r="V48"/>
  <c r="Y48" s="1"/>
  <c r="V44"/>
  <c r="Y44" s="1"/>
  <c r="V40"/>
  <c r="Y40" s="1"/>
  <c r="V46"/>
  <c r="Y46" s="1"/>
  <c r="V42"/>
  <c r="Y42" s="1"/>
  <c r="V38"/>
  <c r="Y38" s="1"/>
  <c r="V49"/>
  <c r="Y49" s="1"/>
  <c r="V45"/>
  <c r="Y45" s="1"/>
  <c r="V41"/>
  <c r="Y41" s="1"/>
  <c r="AB49"/>
  <c r="AB38"/>
  <c r="AB45"/>
  <c r="AB50"/>
  <c r="AB42"/>
  <c r="AB39"/>
  <c r="AB48"/>
  <c r="AB47"/>
  <c r="AB41"/>
  <c r="AB40"/>
  <c r="AB46"/>
  <c r="AB44"/>
  <c r="AB43"/>
  <c r="F47"/>
  <c r="I47" s="1"/>
  <c r="F43"/>
  <c r="I43" s="1"/>
  <c r="F39"/>
  <c r="I39" s="1"/>
  <c r="F50"/>
  <c r="I50" s="1"/>
  <c r="F48"/>
  <c r="I48" s="1"/>
  <c r="F44"/>
  <c r="I44" s="1"/>
  <c r="F40"/>
  <c r="I40" s="1"/>
  <c r="F46"/>
  <c r="I46" s="1"/>
  <c r="F42"/>
  <c r="I42" s="1"/>
  <c r="F38"/>
  <c r="I38" s="1"/>
  <c r="F49"/>
  <c r="I49" s="1"/>
  <c r="F45"/>
  <c r="I45" s="1"/>
  <c r="F41"/>
  <c r="I41" s="1"/>
  <c r="B47"/>
  <c r="E47" s="1"/>
  <c r="B43"/>
  <c r="E43" s="1"/>
  <c r="B39"/>
  <c r="E39" s="1"/>
  <c r="B46"/>
  <c r="E46" s="1"/>
  <c r="B42"/>
  <c r="E42" s="1"/>
  <c r="B38"/>
  <c r="E38" s="1"/>
  <c r="B48"/>
  <c r="E48" s="1"/>
  <c r="B44"/>
  <c r="E44" s="1"/>
  <c r="B40"/>
  <c r="E40" s="1"/>
  <c r="B50"/>
  <c r="E50" s="1"/>
  <c r="B49"/>
  <c r="E49" s="1"/>
  <c r="B45"/>
  <c r="E45" s="1"/>
  <c r="B41"/>
  <c r="E41" s="1"/>
  <c r="R47"/>
  <c r="U47" s="1"/>
  <c r="R43"/>
  <c r="U43" s="1"/>
  <c r="R39"/>
  <c r="U39" s="1"/>
  <c r="R46"/>
  <c r="U46" s="1"/>
  <c r="R42"/>
  <c r="U42" s="1"/>
  <c r="R38"/>
  <c r="U38" s="1"/>
  <c r="R48"/>
  <c r="U48" s="1"/>
  <c r="R44"/>
  <c r="U44" s="1"/>
  <c r="R40"/>
  <c r="U40" s="1"/>
  <c r="R50"/>
  <c r="U50" s="1"/>
  <c r="R49"/>
  <c r="U49" s="1"/>
  <c r="R45"/>
  <c r="U45" s="1"/>
  <c r="R41"/>
  <c r="U41" s="1"/>
  <c r="Z47"/>
  <c r="Z43"/>
  <c r="Z39"/>
  <c r="AC39" s="1"/>
  <c r="Z46"/>
  <c r="Z42"/>
  <c r="AC42" s="1"/>
  <c r="Z38"/>
  <c r="AC38" s="1"/>
  <c r="Z48"/>
  <c r="AC48" s="1"/>
  <c r="Z44"/>
  <c r="AC44" s="1"/>
  <c r="Z40"/>
  <c r="AC40" s="1"/>
  <c r="Z50"/>
  <c r="Z49"/>
  <c r="Z45"/>
  <c r="Z41"/>
  <c r="AC41" s="1"/>
  <c r="AD47"/>
  <c r="AG47" s="1"/>
  <c r="AD43"/>
  <c r="AG43" s="1"/>
  <c r="AD39"/>
  <c r="AG39" s="1"/>
  <c r="AD50"/>
  <c r="AG50" s="1"/>
  <c r="AD48"/>
  <c r="AG48" s="1"/>
  <c r="AD44"/>
  <c r="AG44" s="1"/>
  <c r="AD40"/>
  <c r="AG40" s="1"/>
  <c r="AD46"/>
  <c r="AG46" s="1"/>
  <c r="AD42"/>
  <c r="AG42" s="1"/>
  <c r="AD38"/>
  <c r="AG38" s="1"/>
  <c r="AD49"/>
  <c r="AG49" s="1"/>
  <c r="AD45"/>
  <c r="AG45" s="1"/>
  <c r="AD41"/>
  <c r="AG41" s="1"/>
  <c r="J47"/>
  <c r="M47" s="1"/>
  <c r="J43"/>
  <c r="M43" s="1"/>
  <c r="J39"/>
  <c r="M39" s="1"/>
  <c r="J46"/>
  <c r="M46" s="1"/>
  <c r="J42"/>
  <c r="M42" s="1"/>
  <c r="J38"/>
  <c r="M38" s="1"/>
  <c r="J48"/>
  <c r="M48" s="1"/>
  <c r="J44"/>
  <c r="M44" s="1"/>
  <c r="J40"/>
  <c r="M40" s="1"/>
  <c r="J50"/>
  <c r="M50" s="1"/>
  <c r="J49"/>
  <c r="M49" s="1"/>
  <c r="J45"/>
  <c r="M45" s="1"/>
  <c r="J41"/>
  <c r="M41" s="1"/>
  <c r="N47"/>
  <c r="Q47" s="1"/>
  <c r="N43"/>
  <c r="Q43" s="1"/>
  <c r="N39"/>
  <c r="Q39" s="1"/>
  <c r="N50"/>
  <c r="Q50" s="1"/>
  <c r="N48"/>
  <c r="Q48" s="1"/>
  <c r="N44"/>
  <c r="Q44" s="1"/>
  <c r="N40"/>
  <c r="Q40" s="1"/>
  <c r="N46"/>
  <c r="Q46" s="1"/>
  <c r="N42"/>
  <c r="Q42" s="1"/>
  <c r="N38"/>
  <c r="Q38" s="1"/>
  <c r="N49"/>
  <c r="Q49" s="1"/>
  <c r="N45"/>
  <c r="Q45" s="1"/>
  <c r="N41"/>
  <c r="Q41" s="1"/>
  <c r="AJ51"/>
  <c r="AJ47"/>
  <c r="AJ43"/>
  <c r="AJ39"/>
  <c r="AJ46"/>
  <c r="AJ38"/>
  <c r="AJ52"/>
  <c r="AJ48"/>
  <c r="AJ44"/>
  <c r="AJ40"/>
  <c r="AJ54"/>
  <c r="AJ50"/>
  <c r="AJ42"/>
  <c r="AJ53"/>
  <c r="AJ49"/>
  <c r="AJ45"/>
  <c r="AJ41"/>
  <c r="E41" i="24"/>
  <c r="E42"/>
  <c r="E39"/>
  <c r="AC45"/>
  <c r="AC42"/>
  <c r="U45"/>
  <c r="I40"/>
  <c r="I42"/>
  <c r="I43"/>
  <c r="M50"/>
  <c r="Y49"/>
  <c r="Y38"/>
  <c r="AG49"/>
  <c r="AG48"/>
  <c r="AG50"/>
  <c r="AG47"/>
  <c r="AC43"/>
  <c r="I46"/>
  <c r="E45"/>
  <c r="E40"/>
  <c r="AC49"/>
  <c r="U44"/>
  <c r="I49"/>
  <c r="M44"/>
  <c r="M47"/>
  <c r="Y48"/>
  <c r="Y50"/>
  <c r="AG40"/>
  <c r="AG43"/>
  <c r="Q40"/>
  <c r="Q49"/>
  <c r="Q48"/>
  <c r="Q50"/>
  <c r="Q46"/>
  <c r="Q43"/>
  <c r="AM41"/>
  <c r="E8" s="1"/>
  <c r="AN41"/>
  <c r="F8" s="1"/>
  <c r="AN50"/>
  <c r="F17" s="1"/>
  <c r="AM50"/>
  <c r="E17" s="1"/>
  <c r="AM45"/>
  <c r="E12" s="1"/>
  <c r="AN45"/>
  <c r="F12" s="1"/>
  <c r="AN46"/>
  <c r="F13" s="1"/>
  <c r="AM46"/>
  <c r="E13" s="1"/>
  <c r="AN39"/>
  <c r="F6" s="1"/>
  <c r="AM39"/>
  <c r="E6" s="1"/>
  <c r="AM53"/>
  <c r="E20" s="1"/>
  <c r="AN53"/>
  <c r="F20" s="1"/>
  <c r="AN38"/>
  <c r="F5" s="1"/>
  <c r="AM38"/>
  <c r="E5" s="1"/>
  <c r="AN54"/>
  <c r="F21" s="1"/>
  <c r="AM54"/>
  <c r="E21" s="1"/>
  <c r="AN47"/>
  <c r="F14" s="1"/>
  <c r="AM47"/>
  <c r="E14" s="1"/>
  <c r="AC40"/>
  <c r="U47"/>
  <c r="I38"/>
  <c r="AG46"/>
  <c r="E44"/>
  <c r="E46"/>
  <c r="E43"/>
  <c r="AC44"/>
  <c r="AC46"/>
  <c r="U39"/>
  <c r="Q45"/>
  <c r="Q38"/>
  <c r="I44"/>
  <c r="I47"/>
  <c r="M45"/>
  <c r="M38"/>
  <c r="M39"/>
  <c r="Y40"/>
  <c r="Y42"/>
  <c r="Y43"/>
  <c r="AG45"/>
  <c r="AG38"/>
  <c r="AG44"/>
  <c r="AM52"/>
  <c r="E19" s="1"/>
  <c r="AN52"/>
  <c r="F19" s="1"/>
  <c r="AN43"/>
  <c r="F10" s="1"/>
  <c r="AM43"/>
  <c r="E10" s="1"/>
  <c r="AM48"/>
  <c r="E15" s="1"/>
  <c r="AN48"/>
  <c r="F15" s="1"/>
  <c r="AM49"/>
  <c r="E16" s="1"/>
  <c r="AN49"/>
  <c r="F16" s="1"/>
  <c r="AM44"/>
  <c r="E11" s="1"/>
  <c r="AN44"/>
  <c r="F11" s="1"/>
  <c r="AN42"/>
  <c r="F9" s="1"/>
  <c r="AM42"/>
  <c r="E9" s="1"/>
  <c r="AM40"/>
  <c r="E7" s="1"/>
  <c r="AN40"/>
  <c r="F7" s="1"/>
  <c r="AN51"/>
  <c r="F18" s="1"/>
  <c r="AM51"/>
  <c r="E18" s="1"/>
  <c r="Y39"/>
  <c r="E38"/>
  <c r="AC38"/>
  <c r="Q44"/>
  <c r="M41"/>
  <c r="M46"/>
  <c r="Y41"/>
  <c r="E49"/>
  <c r="E48"/>
  <c r="E50"/>
  <c r="E47"/>
  <c r="AC41"/>
  <c r="AC50"/>
  <c r="AC47"/>
  <c r="U43"/>
  <c r="Q41"/>
  <c r="Q42"/>
  <c r="I41"/>
  <c r="I48"/>
  <c r="I50"/>
  <c r="M40"/>
  <c r="M42"/>
  <c r="Y45"/>
  <c r="Y44"/>
  <c r="Y46"/>
  <c r="Y47"/>
  <c r="AG41"/>
  <c r="AG42"/>
  <c r="AG39"/>
  <c r="Q43" i="23"/>
  <c r="Q46"/>
  <c r="M41"/>
  <c r="U43"/>
  <c r="U46"/>
  <c r="I43"/>
  <c r="I46"/>
  <c r="I45"/>
  <c r="Y38"/>
  <c r="Y41"/>
  <c r="M42"/>
  <c r="E39"/>
  <c r="E42"/>
  <c r="E45"/>
  <c r="AC48"/>
  <c r="AC50"/>
  <c r="AC49"/>
  <c r="I44"/>
  <c r="M48"/>
  <c r="M43"/>
  <c r="U39"/>
  <c r="AC43"/>
  <c r="AC46"/>
  <c r="AC45"/>
  <c r="Q45"/>
  <c r="Q40"/>
  <c r="Q42"/>
  <c r="Q41"/>
  <c r="Q45" i="16"/>
  <c r="P46"/>
  <c r="Q46" s="1"/>
  <c r="AM47" i="23"/>
  <c r="E14" s="1"/>
  <c r="AN47"/>
  <c r="F14" s="1"/>
  <c r="AN45"/>
  <c r="F12" s="1"/>
  <c r="AM45"/>
  <c r="E12" s="1"/>
  <c r="AM44"/>
  <c r="E11" s="1"/>
  <c r="AN44"/>
  <c r="F11" s="1"/>
  <c r="AM42"/>
  <c r="E9" s="1"/>
  <c r="AN42"/>
  <c r="F9" s="1"/>
  <c r="AM48"/>
  <c r="E15" s="1"/>
  <c r="AN48"/>
  <c r="F15" s="1"/>
  <c r="AN39"/>
  <c r="F6" s="1"/>
  <c r="AM39"/>
  <c r="E6" s="1"/>
  <c r="AM38"/>
  <c r="E5" s="1"/>
  <c r="AN38"/>
  <c r="F5" s="1"/>
  <c r="AM54"/>
  <c r="E21" s="1"/>
  <c r="AN54"/>
  <c r="F21" s="1"/>
  <c r="AN53"/>
  <c r="F20" s="1"/>
  <c r="AM53"/>
  <c r="E20" s="1"/>
  <c r="M44"/>
  <c r="U49"/>
  <c r="Y48"/>
  <c r="M38"/>
  <c r="U45"/>
  <c r="I41"/>
  <c r="Y47"/>
  <c r="E47"/>
  <c r="AC44"/>
  <c r="AC42"/>
  <c r="AC41"/>
  <c r="Q44"/>
  <c r="Q38"/>
  <c r="Q39"/>
  <c r="M40"/>
  <c r="M47"/>
  <c r="M50"/>
  <c r="M49"/>
  <c r="U40"/>
  <c r="U38"/>
  <c r="U41"/>
  <c r="I38"/>
  <c r="I39"/>
  <c r="Y44"/>
  <c r="Y43"/>
  <c r="Y46"/>
  <c r="Y49"/>
  <c r="AM40"/>
  <c r="E7" s="1"/>
  <c r="AN40"/>
  <c r="F7" s="1"/>
  <c r="AM46"/>
  <c r="E13" s="1"/>
  <c r="AN46"/>
  <c r="F13" s="1"/>
  <c r="AM43"/>
  <c r="E10" s="1"/>
  <c r="AN43"/>
  <c r="F10" s="1"/>
  <c r="AN41"/>
  <c r="F8" s="1"/>
  <c r="AM41"/>
  <c r="E8" s="1"/>
  <c r="AM52"/>
  <c r="E19" s="1"/>
  <c r="AN52"/>
  <c r="F19" s="1"/>
  <c r="AM51"/>
  <c r="E18" s="1"/>
  <c r="AN51"/>
  <c r="F18" s="1"/>
  <c r="AM50"/>
  <c r="E17" s="1"/>
  <c r="AN50"/>
  <c r="F17" s="1"/>
  <c r="AN49"/>
  <c r="F16" s="1"/>
  <c r="AM49"/>
  <c r="E16" s="1"/>
  <c r="U48"/>
  <c r="E40"/>
  <c r="U42"/>
  <c r="I42"/>
  <c r="E48"/>
  <c r="E43"/>
  <c r="E46"/>
  <c r="E49"/>
  <c r="AC40"/>
  <c r="AC39"/>
  <c r="Q48"/>
  <c r="Q47"/>
  <c r="Q50"/>
  <c r="Q49"/>
  <c r="M39"/>
  <c r="M46"/>
  <c r="M45"/>
  <c r="U44"/>
  <c r="U47"/>
  <c r="U50"/>
  <c r="I40"/>
  <c r="I47"/>
  <c r="I50"/>
  <c r="I49"/>
  <c r="Y39"/>
  <c r="Y42"/>
  <c r="Y45"/>
  <c r="E47" i="22"/>
  <c r="E50"/>
  <c r="AG40"/>
  <c r="I42"/>
  <c r="Y44"/>
  <c r="AG46"/>
  <c r="AG43"/>
  <c r="I45"/>
  <c r="U48"/>
  <c r="AC39"/>
  <c r="E43"/>
  <c r="E46"/>
  <c r="E49"/>
  <c r="AG38"/>
  <c r="AG48"/>
  <c r="Y39"/>
  <c r="E38"/>
  <c r="E41"/>
  <c r="AG47"/>
  <c r="I44"/>
  <c r="I46"/>
  <c r="I43"/>
  <c r="I49"/>
  <c r="Y40"/>
  <c r="Y47"/>
  <c r="U39"/>
  <c r="M43"/>
  <c r="M46"/>
  <c r="AC42"/>
  <c r="AC41"/>
  <c r="AG39"/>
  <c r="AG50"/>
  <c r="AG41"/>
  <c r="AN43"/>
  <c r="F10" s="1"/>
  <c r="AM43"/>
  <c r="E10" s="1"/>
  <c r="AM46"/>
  <c r="E13" s="1"/>
  <c r="AN46"/>
  <c r="F13" s="1"/>
  <c r="AM52"/>
  <c r="E19" s="1"/>
  <c r="AN52"/>
  <c r="F19" s="1"/>
  <c r="AN45"/>
  <c r="F12" s="1"/>
  <c r="AM45"/>
  <c r="E12" s="1"/>
  <c r="AM40"/>
  <c r="E7" s="1"/>
  <c r="AN40"/>
  <c r="F7" s="1"/>
  <c r="AM42"/>
  <c r="E9" s="1"/>
  <c r="AN42"/>
  <c r="F9" s="1"/>
  <c r="AM48"/>
  <c r="E15" s="1"/>
  <c r="AN48"/>
  <c r="F15" s="1"/>
  <c r="AN41"/>
  <c r="F8" s="1"/>
  <c r="AM41"/>
  <c r="E8" s="1"/>
  <c r="AM44"/>
  <c r="E11" s="1"/>
  <c r="AN44"/>
  <c r="F11" s="1"/>
  <c r="AM38"/>
  <c r="E5" s="1"/>
  <c r="AN38"/>
  <c r="F5" s="1"/>
  <c r="AM54"/>
  <c r="E21" s="1"/>
  <c r="AN54"/>
  <c r="F21" s="1"/>
  <c r="AN51"/>
  <c r="F18" s="1"/>
  <c r="AM51"/>
  <c r="E18" s="1"/>
  <c r="AN53"/>
  <c r="F20" s="1"/>
  <c r="AM53"/>
  <c r="E20" s="1"/>
  <c r="Y50"/>
  <c r="U42"/>
  <c r="U45"/>
  <c r="M40"/>
  <c r="M49"/>
  <c r="AC48"/>
  <c r="E40"/>
  <c r="AG42"/>
  <c r="AG49"/>
  <c r="I39"/>
  <c r="Y46"/>
  <c r="Y43"/>
  <c r="Y49"/>
  <c r="U38"/>
  <c r="U41"/>
  <c r="M39"/>
  <c r="M45"/>
  <c r="E44"/>
  <c r="AG45"/>
  <c r="I38"/>
  <c r="I48"/>
  <c r="I41"/>
  <c r="Y42"/>
  <c r="Y45"/>
  <c r="U40"/>
  <c r="U47"/>
  <c r="U50"/>
  <c r="M48"/>
  <c r="M38"/>
  <c r="M41"/>
  <c r="AC44"/>
  <c r="AC47"/>
  <c r="AC50"/>
  <c r="AC49"/>
  <c r="AM47"/>
  <c r="E14" s="1"/>
  <c r="AN47"/>
  <c r="F14" s="1"/>
  <c r="AM50"/>
  <c r="E17" s="1"/>
  <c r="AN50"/>
  <c r="F17" s="1"/>
  <c r="AM39"/>
  <c r="E6" s="1"/>
  <c r="AN39"/>
  <c r="F6" s="1"/>
  <c r="AN49"/>
  <c r="F16" s="1"/>
  <c r="AM49"/>
  <c r="E16" s="1"/>
  <c r="E39"/>
  <c r="E42"/>
  <c r="E45"/>
  <c r="I50"/>
  <c r="Y38"/>
  <c r="Y48"/>
  <c r="Y41"/>
  <c r="U44"/>
  <c r="U43"/>
  <c r="U46"/>
  <c r="U49"/>
  <c r="M44"/>
  <c r="M47"/>
  <c r="M50"/>
  <c r="AC43"/>
  <c r="AC46"/>
  <c r="AC45"/>
  <c r="V47" i="21"/>
  <c r="V43"/>
  <c r="Y43" s="1"/>
  <c r="V39"/>
  <c r="V40"/>
  <c r="V50"/>
  <c r="V46"/>
  <c r="Y46" s="1"/>
  <c r="V42"/>
  <c r="V38"/>
  <c r="V48"/>
  <c r="V44"/>
  <c r="V45"/>
  <c r="V49"/>
  <c r="V41"/>
  <c r="AA50"/>
  <c r="AA46"/>
  <c r="AA42"/>
  <c r="AA38"/>
  <c r="AA49"/>
  <c r="AA45"/>
  <c r="AA41"/>
  <c r="AA47"/>
  <c r="AA43"/>
  <c r="AA39"/>
  <c r="AA44"/>
  <c r="AA48"/>
  <c r="AA40"/>
  <c r="F47"/>
  <c r="F43"/>
  <c r="F39"/>
  <c r="F44"/>
  <c r="I44" s="1"/>
  <c r="F50"/>
  <c r="F46"/>
  <c r="F42"/>
  <c r="F38"/>
  <c r="I38" s="1"/>
  <c r="F48"/>
  <c r="F40"/>
  <c r="F45"/>
  <c r="F41"/>
  <c r="I41" s="1"/>
  <c r="F49"/>
  <c r="G50"/>
  <c r="G46"/>
  <c r="G42"/>
  <c r="G38"/>
  <c r="G39"/>
  <c r="G49"/>
  <c r="G45"/>
  <c r="G41"/>
  <c r="G47"/>
  <c r="G43"/>
  <c r="G48"/>
  <c r="G40"/>
  <c r="G44"/>
  <c r="AD47"/>
  <c r="AD43"/>
  <c r="AD39"/>
  <c r="AD50"/>
  <c r="AD46"/>
  <c r="AD42"/>
  <c r="AG42" s="1"/>
  <c r="AD38"/>
  <c r="AD48"/>
  <c r="AD44"/>
  <c r="AD40"/>
  <c r="AG40" s="1"/>
  <c r="AD41"/>
  <c r="AD45"/>
  <c r="AD49"/>
  <c r="R47"/>
  <c r="R43"/>
  <c r="R39"/>
  <c r="R44"/>
  <c r="R50"/>
  <c r="U50" s="1"/>
  <c r="R46"/>
  <c r="R42"/>
  <c r="R38"/>
  <c r="R48"/>
  <c r="U48" s="1"/>
  <c r="R40"/>
  <c r="R49"/>
  <c r="R41"/>
  <c r="R45"/>
  <c r="U45" s="1"/>
  <c r="S50"/>
  <c r="S46"/>
  <c r="S42"/>
  <c r="S38"/>
  <c r="S49"/>
  <c r="S45"/>
  <c r="S41"/>
  <c r="S47"/>
  <c r="S43"/>
  <c r="S39"/>
  <c r="S40"/>
  <c r="S44"/>
  <c r="S48"/>
  <c r="AK54"/>
  <c r="AK50"/>
  <c r="AK46"/>
  <c r="AK42"/>
  <c r="AK38"/>
  <c r="AK43"/>
  <c r="AK39"/>
  <c r="AK53"/>
  <c r="AK49"/>
  <c r="AK45"/>
  <c r="AK41"/>
  <c r="AK51"/>
  <c r="AK47"/>
  <c r="AK52"/>
  <c r="AK40"/>
  <c r="AK44"/>
  <c r="AK48"/>
  <c r="Z47"/>
  <c r="AC47" s="1"/>
  <c r="Z43"/>
  <c r="AC43" s="1"/>
  <c r="Z39"/>
  <c r="AC39" s="1"/>
  <c r="Z44"/>
  <c r="AC44" s="1"/>
  <c r="Z50"/>
  <c r="Z46"/>
  <c r="AC46" s="1"/>
  <c r="Z42"/>
  <c r="AC42" s="1"/>
  <c r="Z38"/>
  <c r="Z48"/>
  <c r="AC48" s="1"/>
  <c r="Z40"/>
  <c r="AC40" s="1"/>
  <c r="Z41"/>
  <c r="AC41" s="1"/>
  <c r="Z45"/>
  <c r="Z49"/>
  <c r="O50"/>
  <c r="O46"/>
  <c r="O42"/>
  <c r="O38"/>
  <c r="O43"/>
  <c r="O49"/>
  <c r="O45"/>
  <c r="O41"/>
  <c r="O47"/>
  <c r="O39"/>
  <c r="O40"/>
  <c r="O44"/>
  <c r="O48"/>
  <c r="W50"/>
  <c r="W46"/>
  <c r="W42"/>
  <c r="W38"/>
  <c r="W43"/>
  <c r="W39"/>
  <c r="W49"/>
  <c r="W45"/>
  <c r="W41"/>
  <c r="W47"/>
  <c r="W48"/>
  <c r="W44"/>
  <c r="W40"/>
  <c r="J47"/>
  <c r="J43"/>
  <c r="J39"/>
  <c r="M39" s="1"/>
  <c r="J40"/>
  <c r="J50"/>
  <c r="J46"/>
  <c r="J42"/>
  <c r="M42" s="1"/>
  <c r="J38"/>
  <c r="J48"/>
  <c r="J44"/>
  <c r="J41"/>
  <c r="M41" s="1"/>
  <c r="J45"/>
  <c r="J49"/>
  <c r="AJ51"/>
  <c r="AJ47"/>
  <c r="AJ43"/>
  <c r="AJ39"/>
  <c r="AJ40"/>
  <c r="AJ54"/>
  <c r="AJ50"/>
  <c r="AJ46"/>
  <c r="AJ42"/>
  <c r="AJ38"/>
  <c r="AJ52"/>
  <c r="AJ48"/>
  <c r="AJ44"/>
  <c r="AJ49"/>
  <c r="AJ41"/>
  <c r="AJ53"/>
  <c r="AJ45"/>
  <c r="K50"/>
  <c r="K46"/>
  <c r="K42"/>
  <c r="K38"/>
  <c r="K49"/>
  <c r="K45"/>
  <c r="K41"/>
  <c r="K47"/>
  <c r="K43"/>
  <c r="K39"/>
  <c r="K44"/>
  <c r="K48"/>
  <c r="K40"/>
  <c r="N47"/>
  <c r="N43"/>
  <c r="N39"/>
  <c r="N50"/>
  <c r="Q50" s="1"/>
  <c r="N46"/>
  <c r="Q46" s="1"/>
  <c r="N42"/>
  <c r="Q42" s="1"/>
  <c r="N38"/>
  <c r="Q38" s="1"/>
  <c r="N48"/>
  <c r="Q48" s="1"/>
  <c r="N44"/>
  <c r="N40"/>
  <c r="Q40" s="1"/>
  <c r="N41"/>
  <c r="Q41" s="1"/>
  <c r="N45"/>
  <c r="Q45" s="1"/>
  <c r="N49"/>
  <c r="Q49" s="1"/>
  <c r="B47"/>
  <c r="B43"/>
  <c r="B39"/>
  <c r="E39" s="1"/>
  <c r="B50"/>
  <c r="B46"/>
  <c r="B42"/>
  <c r="B38"/>
  <c r="B48"/>
  <c r="B44"/>
  <c r="B40"/>
  <c r="B49"/>
  <c r="E49" s="1"/>
  <c r="B41"/>
  <c r="B45"/>
  <c r="AE50"/>
  <c r="AE46"/>
  <c r="AE42"/>
  <c r="AE38"/>
  <c r="AE49"/>
  <c r="AE45"/>
  <c r="AE41"/>
  <c r="AE47"/>
  <c r="AE43"/>
  <c r="AE39"/>
  <c r="AE40"/>
  <c r="AE44"/>
  <c r="AE48"/>
  <c r="C50"/>
  <c r="C46"/>
  <c r="C42"/>
  <c r="C38"/>
  <c r="C43"/>
  <c r="C49"/>
  <c r="C45"/>
  <c r="C41"/>
  <c r="C47"/>
  <c r="C39"/>
  <c r="C40"/>
  <c r="C44"/>
  <c r="C48"/>
  <c r="AA50" i="20"/>
  <c r="AA46"/>
  <c r="AA42"/>
  <c r="AA38"/>
  <c r="AA43"/>
  <c r="AA49"/>
  <c r="AA45"/>
  <c r="AA41"/>
  <c r="AA47"/>
  <c r="AA39"/>
  <c r="AA44"/>
  <c r="AA48"/>
  <c r="AA40"/>
  <c r="G50"/>
  <c r="G46"/>
  <c r="G42"/>
  <c r="G38"/>
  <c r="G43"/>
  <c r="G49"/>
  <c r="G45"/>
  <c r="G41"/>
  <c r="G47"/>
  <c r="G39"/>
  <c r="G48"/>
  <c r="G40"/>
  <c r="G44"/>
  <c r="Z47"/>
  <c r="Z43"/>
  <c r="Z39"/>
  <c r="AC39" s="1"/>
  <c r="Z50"/>
  <c r="Z46"/>
  <c r="Z42"/>
  <c r="Z38"/>
  <c r="Z48"/>
  <c r="Z44"/>
  <c r="AC44" s="1"/>
  <c r="Z40"/>
  <c r="Z41"/>
  <c r="Z45"/>
  <c r="Z49"/>
  <c r="V47"/>
  <c r="V43"/>
  <c r="V39"/>
  <c r="V50"/>
  <c r="V46"/>
  <c r="V42"/>
  <c r="Y42" s="1"/>
  <c r="V38"/>
  <c r="V48"/>
  <c r="V44"/>
  <c r="V40"/>
  <c r="V45"/>
  <c r="V49"/>
  <c r="V41"/>
  <c r="K50"/>
  <c r="K46"/>
  <c r="K42"/>
  <c r="K38"/>
  <c r="K39"/>
  <c r="K49"/>
  <c r="K45"/>
  <c r="K41"/>
  <c r="K47"/>
  <c r="K43"/>
  <c r="K44"/>
  <c r="K48"/>
  <c r="K40"/>
  <c r="AK54"/>
  <c r="AK50"/>
  <c r="AK46"/>
  <c r="AK42"/>
  <c r="AK38"/>
  <c r="AK43"/>
  <c r="AK53"/>
  <c r="AK49"/>
  <c r="AK45"/>
  <c r="AK41"/>
  <c r="AK51"/>
  <c r="AK47"/>
  <c r="AK39"/>
  <c r="AK52"/>
  <c r="AK40"/>
  <c r="AK44"/>
  <c r="AK48"/>
  <c r="J47"/>
  <c r="J43"/>
  <c r="J39"/>
  <c r="M39" s="1"/>
  <c r="J50"/>
  <c r="J46"/>
  <c r="J42"/>
  <c r="J38"/>
  <c r="J48"/>
  <c r="J44"/>
  <c r="M44" s="1"/>
  <c r="J40"/>
  <c r="J41"/>
  <c r="J45"/>
  <c r="J49"/>
  <c r="F47"/>
  <c r="F43"/>
  <c r="I43" s="1"/>
  <c r="F39"/>
  <c r="F44"/>
  <c r="F40"/>
  <c r="F50"/>
  <c r="I50" s="1"/>
  <c r="F46"/>
  <c r="F42"/>
  <c r="I42" s="1"/>
  <c r="F38"/>
  <c r="F48"/>
  <c r="F45"/>
  <c r="F49"/>
  <c r="I49" s="1"/>
  <c r="F41"/>
  <c r="AJ51"/>
  <c r="AJ47"/>
  <c r="AJ43"/>
  <c r="AJ39"/>
  <c r="AJ54"/>
  <c r="AJ50"/>
  <c r="AJ46"/>
  <c r="AJ42"/>
  <c r="AJ38"/>
  <c r="AJ52"/>
  <c r="AJ48"/>
  <c r="AJ44"/>
  <c r="AJ40"/>
  <c r="AJ49"/>
  <c r="AJ53"/>
  <c r="AJ41"/>
  <c r="AJ45"/>
  <c r="AE50"/>
  <c r="AE46"/>
  <c r="AE42"/>
  <c r="AE38"/>
  <c r="AE39"/>
  <c r="AE49"/>
  <c r="AE45"/>
  <c r="AE41"/>
  <c r="AE47"/>
  <c r="AE43"/>
  <c r="AE40"/>
  <c r="AE44"/>
  <c r="AE48"/>
  <c r="S50"/>
  <c r="S46"/>
  <c r="S42"/>
  <c r="S38"/>
  <c r="S49"/>
  <c r="S45"/>
  <c r="S41"/>
  <c r="S47"/>
  <c r="S43"/>
  <c r="S39"/>
  <c r="S40"/>
  <c r="S44"/>
  <c r="S48"/>
  <c r="AD47"/>
  <c r="AD43"/>
  <c r="AD39"/>
  <c r="AG39" s="1"/>
  <c r="AD40"/>
  <c r="AD50"/>
  <c r="AD46"/>
  <c r="AD42"/>
  <c r="AD38"/>
  <c r="AD48"/>
  <c r="AD44"/>
  <c r="AG44" s="1"/>
  <c r="AD41"/>
  <c r="AD45"/>
  <c r="AG45" s="1"/>
  <c r="AD49"/>
  <c r="R47"/>
  <c r="U47" s="1"/>
  <c r="R43"/>
  <c r="R39"/>
  <c r="U39" s="1"/>
  <c r="R44"/>
  <c r="R40"/>
  <c r="U40" s="1"/>
  <c r="R50"/>
  <c r="R46"/>
  <c r="U46" s="1"/>
  <c r="R42"/>
  <c r="R38"/>
  <c r="U38" s="1"/>
  <c r="R48"/>
  <c r="R49"/>
  <c r="U49" s="1"/>
  <c r="R41"/>
  <c r="R45"/>
  <c r="O50"/>
  <c r="O46"/>
  <c r="O42"/>
  <c r="O38"/>
  <c r="O43"/>
  <c r="O49"/>
  <c r="O45"/>
  <c r="O41"/>
  <c r="O47"/>
  <c r="O39"/>
  <c r="O40"/>
  <c r="O44"/>
  <c r="O48"/>
  <c r="C50"/>
  <c r="C46"/>
  <c r="C42"/>
  <c r="C38"/>
  <c r="C39"/>
  <c r="C49"/>
  <c r="C45"/>
  <c r="C41"/>
  <c r="C47"/>
  <c r="C43"/>
  <c r="C40"/>
  <c r="C44"/>
  <c r="C48"/>
  <c r="W50"/>
  <c r="W46"/>
  <c r="W42"/>
  <c r="W38"/>
  <c r="W39"/>
  <c r="W49"/>
  <c r="W45"/>
  <c r="W41"/>
  <c r="W47"/>
  <c r="W43"/>
  <c r="W48"/>
  <c r="W40"/>
  <c r="W44"/>
  <c r="N47"/>
  <c r="Q47" s="1"/>
  <c r="N43"/>
  <c r="Q43" s="1"/>
  <c r="N39"/>
  <c r="Q39" s="1"/>
  <c r="N50"/>
  <c r="N46"/>
  <c r="N42"/>
  <c r="N38"/>
  <c r="N48"/>
  <c r="N44"/>
  <c r="Q44" s="1"/>
  <c r="N40"/>
  <c r="N41"/>
  <c r="N45"/>
  <c r="Q45" s="1"/>
  <c r="N49"/>
  <c r="B47"/>
  <c r="B43"/>
  <c r="E43" s="1"/>
  <c r="B39"/>
  <c r="B50"/>
  <c r="B46"/>
  <c r="B42"/>
  <c r="B38"/>
  <c r="B48"/>
  <c r="B44"/>
  <c r="E44" s="1"/>
  <c r="B40"/>
  <c r="B49"/>
  <c r="E49" s="1"/>
  <c r="B41"/>
  <c r="E41" s="1"/>
  <c r="B45"/>
  <c r="Q43" i="19"/>
  <c r="Q49"/>
  <c r="AC44"/>
  <c r="AC42"/>
  <c r="E39"/>
  <c r="AC40"/>
  <c r="AC38"/>
  <c r="AC49"/>
  <c r="M45"/>
  <c r="I48"/>
  <c r="I42"/>
  <c r="I41"/>
  <c r="AG40"/>
  <c r="AG42"/>
  <c r="AG47"/>
  <c r="E40"/>
  <c r="U39"/>
  <c r="U49"/>
  <c r="I38"/>
  <c r="U45"/>
  <c r="AM42"/>
  <c r="E9" s="1"/>
  <c r="AN42"/>
  <c r="F9" s="1"/>
  <c r="AN41"/>
  <c r="F8" s="1"/>
  <c r="AM41"/>
  <c r="E8" s="1"/>
  <c r="AM44"/>
  <c r="E11" s="1"/>
  <c r="AN44"/>
  <c r="F11" s="1"/>
  <c r="AM54"/>
  <c r="E21" s="1"/>
  <c r="AN54"/>
  <c r="F21" s="1"/>
  <c r="AN53"/>
  <c r="F20" s="1"/>
  <c r="AM53"/>
  <c r="E20" s="1"/>
  <c r="AN47"/>
  <c r="F14" s="1"/>
  <c r="AM47"/>
  <c r="E14" s="1"/>
  <c r="AM50"/>
  <c r="E17" s="1"/>
  <c r="AN50"/>
  <c r="F17" s="1"/>
  <c r="AN39"/>
  <c r="F6" s="1"/>
  <c r="AM39"/>
  <c r="E6" s="1"/>
  <c r="AN49"/>
  <c r="F16" s="1"/>
  <c r="AM49"/>
  <c r="E16" s="1"/>
  <c r="E46"/>
  <c r="AC39"/>
  <c r="AG38"/>
  <c r="E47"/>
  <c r="Y50"/>
  <c r="M44"/>
  <c r="M47"/>
  <c r="I44"/>
  <c r="I47"/>
  <c r="E48"/>
  <c r="E38"/>
  <c r="E43"/>
  <c r="E49"/>
  <c r="U43"/>
  <c r="U50"/>
  <c r="AC47"/>
  <c r="AC50"/>
  <c r="AC45"/>
  <c r="Y48"/>
  <c r="Y46"/>
  <c r="Y41"/>
  <c r="AM40"/>
  <c r="E7" s="1"/>
  <c r="AN40"/>
  <c r="F7" s="1"/>
  <c r="AM48"/>
  <c r="E15" s="1"/>
  <c r="AN48"/>
  <c r="F15" s="1"/>
  <c r="AM38"/>
  <c r="E5" s="1"/>
  <c r="AN38"/>
  <c r="F5" s="1"/>
  <c r="AN51"/>
  <c r="F18" s="1"/>
  <c r="AM51"/>
  <c r="E18" s="1"/>
  <c r="AN43"/>
  <c r="F10" s="1"/>
  <c r="AM43"/>
  <c r="E10" s="1"/>
  <c r="AM46"/>
  <c r="E13" s="1"/>
  <c r="AN46"/>
  <c r="F13" s="1"/>
  <c r="AM52"/>
  <c r="E19" s="1"/>
  <c r="AN52"/>
  <c r="F19" s="1"/>
  <c r="AN45"/>
  <c r="F12" s="1"/>
  <c r="AM45"/>
  <c r="E12" s="1"/>
  <c r="E41"/>
  <c r="M38"/>
  <c r="AG44"/>
  <c r="E44"/>
  <c r="E42"/>
  <c r="AC48"/>
  <c r="Y39"/>
  <c r="M40"/>
  <c r="M49"/>
  <c r="I46"/>
  <c r="AG46"/>
  <c r="E50"/>
  <c r="E45"/>
  <c r="U40"/>
  <c r="U47"/>
  <c r="AC43"/>
  <c r="AC46"/>
  <c r="AC41"/>
  <c r="Y40"/>
  <c r="Y42"/>
  <c r="Y47"/>
  <c r="Z47" i="17"/>
  <c r="AC47" s="1"/>
  <c r="Z43"/>
  <c r="AC43" s="1"/>
  <c r="Z39"/>
  <c r="AC39" s="1"/>
  <c r="Z50"/>
  <c r="AC50" s="1"/>
  <c r="Z46"/>
  <c r="AC46" s="1"/>
  <c r="Z42"/>
  <c r="AC42" s="1"/>
  <c r="Z38"/>
  <c r="AC38" s="1"/>
  <c r="Z48"/>
  <c r="AC48" s="1"/>
  <c r="Z44"/>
  <c r="AC44" s="1"/>
  <c r="Z40"/>
  <c r="AC40" s="1"/>
  <c r="Z41"/>
  <c r="AC41" s="1"/>
  <c r="Z49"/>
  <c r="AC49" s="1"/>
  <c r="Z45"/>
  <c r="AC45" s="1"/>
  <c r="J47"/>
  <c r="M47" s="1"/>
  <c r="J43"/>
  <c r="M43" s="1"/>
  <c r="J39"/>
  <c r="M39" s="1"/>
  <c r="J50"/>
  <c r="M50" s="1"/>
  <c r="J46"/>
  <c r="M46" s="1"/>
  <c r="J42"/>
  <c r="M42" s="1"/>
  <c r="J38"/>
  <c r="M38" s="1"/>
  <c r="J48"/>
  <c r="M48" s="1"/>
  <c r="J44"/>
  <c r="M44" s="1"/>
  <c r="J40"/>
  <c r="M40" s="1"/>
  <c r="J41"/>
  <c r="M41" s="1"/>
  <c r="J49"/>
  <c r="M49" s="1"/>
  <c r="J45"/>
  <c r="M45" s="1"/>
  <c r="N47"/>
  <c r="Q47" s="1"/>
  <c r="N43"/>
  <c r="Q43" s="1"/>
  <c r="N39"/>
  <c r="Q39" s="1"/>
  <c r="N50"/>
  <c r="Q50" s="1"/>
  <c r="N46"/>
  <c r="Q46" s="1"/>
  <c r="N42"/>
  <c r="Q42" s="1"/>
  <c r="N38"/>
  <c r="Q38" s="1"/>
  <c r="N48"/>
  <c r="Q48" s="1"/>
  <c r="N44"/>
  <c r="Q44" s="1"/>
  <c r="N40"/>
  <c r="Q40" s="1"/>
  <c r="N45"/>
  <c r="Q45" s="1"/>
  <c r="N49"/>
  <c r="Q49" s="1"/>
  <c r="N41"/>
  <c r="Q41" s="1"/>
  <c r="F47"/>
  <c r="I47" s="1"/>
  <c r="F43"/>
  <c r="I43" s="1"/>
  <c r="F39"/>
  <c r="I39" s="1"/>
  <c r="F40"/>
  <c r="I40" s="1"/>
  <c r="F50"/>
  <c r="I50" s="1"/>
  <c r="F46"/>
  <c r="I46" s="1"/>
  <c r="F42"/>
  <c r="I42" s="1"/>
  <c r="F38"/>
  <c r="I38" s="1"/>
  <c r="F48"/>
  <c r="I48" s="1"/>
  <c r="F44"/>
  <c r="I44" s="1"/>
  <c r="F45"/>
  <c r="I45" s="1"/>
  <c r="F49"/>
  <c r="I49" s="1"/>
  <c r="F41"/>
  <c r="I41" s="1"/>
  <c r="AJ51"/>
  <c r="AJ47"/>
  <c r="AJ43"/>
  <c r="AJ39"/>
  <c r="AJ44"/>
  <c r="AJ54"/>
  <c r="AJ50"/>
  <c r="AJ46"/>
  <c r="AJ42"/>
  <c r="AJ38"/>
  <c r="AJ52"/>
  <c r="AJ48"/>
  <c r="AJ40"/>
  <c r="AJ49"/>
  <c r="AJ45"/>
  <c r="AJ53"/>
  <c r="AJ41"/>
  <c r="B47"/>
  <c r="E47" s="1"/>
  <c r="B43"/>
  <c r="E43" s="1"/>
  <c r="B39"/>
  <c r="E39" s="1"/>
  <c r="B44"/>
  <c r="E44" s="1"/>
  <c r="B50"/>
  <c r="E50" s="1"/>
  <c r="B46"/>
  <c r="E46" s="1"/>
  <c r="B42"/>
  <c r="E42" s="1"/>
  <c r="B38"/>
  <c r="E38" s="1"/>
  <c r="B48"/>
  <c r="E48" s="1"/>
  <c r="B40"/>
  <c r="E40" s="1"/>
  <c r="B49"/>
  <c r="E49" s="1"/>
  <c r="B41"/>
  <c r="E41" s="1"/>
  <c r="B45"/>
  <c r="E45" s="1"/>
  <c r="V47"/>
  <c r="Y47" s="1"/>
  <c r="V43"/>
  <c r="Y43" s="1"/>
  <c r="V39"/>
  <c r="Y39" s="1"/>
  <c r="V50"/>
  <c r="Y50" s="1"/>
  <c r="V46"/>
  <c r="Y46" s="1"/>
  <c r="V42"/>
  <c r="Y42" s="1"/>
  <c r="V38"/>
  <c r="Y38" s="1"/>
  <c r="V48"/>
  <c r="Y48" s="1"/>
  <c r="V44"/>
  <c r="Y44" s="1"/>
  <c r="V40"/>
  <c r="Y40" s="1"/>
  <c r="V45"/>
  <c r="Y45" s="1"/>
  <c r="V41"/>
  <c r="Y41" s="1"/>
  <c r="V49"/>
  <c r="Y49" s="1"/>
  <c r="AD47"/>
  <c r="AG47" s="1"/>
  <c r="AD43"/>
  <c r="AG43" s="1"/>
  <c r="AD39"/>
  <c r="AG39" s="1"/>
  <c r="AD40"/>
  <c r="AG40" s="1"/>
  <c r="AD50"/>
  <c r="AG50" s="1"/>
  <c r="AD46"/>
  <c r="AG46" s="1"/>
  <c r="AD42"/>
  <c r="AG42" s="1"/>
  <c r="AD38"/>
  <c r="AG38" s="1"/>
  <c r="AD48"/>
  <c r="AG48" s="1"/>
  <c r="AD44"/>
  <c r="AG44" s="1"/>
  <c r="AD45"/>
  <c r="AG45" s="1"/>
  <c r="AD41"/>
  <c r="AG41" s="1"/>
  <c r="AD49"/>
  <c r="AG49" s="1"/>
  <c r="R47"/>
  <c r="U47" s="1"/>
  <c r="R43"/>
  <c r="U43" s="1"/>
  <c r="R39"/>
  <c r="U39" s="1"/>
  <c r="R40"/>
  <c r="U40" s="1"/>
  <c r="R50"/>
  <c r="U50" s="1"/>
  <c r="R46"/>
  <c r="U46" s="1"/>
  <c r="R42"/>
  <c r="U42" s="1"/>
  <c r="R38"/>
  <c r="U38" s="1"/>
  <c r="R48"/>
  <c r="U48" s="1"/>
  <c r="R44"/>
  <c r="U44" s="1"/>
  <c r="R49"/>
  <c r="U49" s="1"/>
  <c r="R41"/>
  <c r="U41" s="1"/>
  <c r="R45"/>
  <c r="U45" s="1"/>
  <c r="E43" i="16"/>
  <c r="AC42"/>
  <c r="Y44"/>
  <c r="U47"/>
  <c r="AG40"/>
  <c r="AG42"/>
  <c r="I48"/>
  <c r="E49"/>
  <c r="E46"/>
  <c r="AC49"/>
  <c r="AC44"/>
  <c r="AC46"/>
  <c r="AC47"/>
  <c r="Y49"/>
  <c r="Y50"/>
  <c r="Y43"/>
  <c r="I40"/>
  <c r="P42"/>
  <c r="P41"/>
  <c r="P48"/>
  <c r="Q48" s="1"/>
  <c r="AG41"/>
  <c r="P40"/>
  <c r="P43"/>
  <c r="Y48"/>
  <c r="Y47"/>
  <c r="Y38"/>
  <c r="U38"/>
  <c r="Q41"/>
  <c r="Q38"/>
  <c r="Q47"/>
  <c r="Q50"/>
  <c r="M45"/>
  <c r="M38"/>
  <c r="M40"/>
  <c r="M41"/>
  <c r="M39"/>
  <c r="I45"/>
  <c r="I38"/>
  <c r="I39"/>
  <c r="I42"/>
  <c r="AM49"/>
  <c r="E16" s="1"/>
  <c r="AN49"/>
  <c r="F16" s="1"/>
  <c r="AN38"/>
  <c r="F5" s="1"/>
  <c r="AM38"/>
  <c r="E5" s="1"/>
  <c r="AN54"/>
  <c r="F21" s="1"/>
  <c r="AM54"/>
  <c r="E21" s="1"/>
  <c r="AN47"/>
  <c r="F14" s="1"/>
  <c r="AM47"/>
  <c r="E14" s="1"/>
  <c r="AM53"/>
  <c r="E20" s="1"/>
  <c r="AN53"/>
  <c r="F20" s="1"/>
  <c r="AN50"/>
  <c r="F17" s="1"/>
  <c r="AM50"/>
  <c r="E17" s="1"/>
  <c r="AM41"/>
  <c r="E8" s="1"/>
  <c r="AN41"/>
  <c r="F8" s="1"/>
  <c r="AM48"/>
  <c r="E15" s="1"/>
  <c r="AN48"/>
  <c r="F15" s="1"/>
  <c r="AN46"/>
  <c r="F13" s="1"/>
  <c r="AM46"/>
  <c r="E13" s="1"/>
  <c r="AN39"/>
  <c r="F6" s="1"/>
  <c r="AM39"/>
  <c r="E6" s="1"/>
  <c r="U45"/>
  <c r="U44"/>
  <c r="AG46"/>
  <c r="E41"/>
  <c r="E42"/>
  <c r="Q49"/>
  <c r="Y46"/>
  <c r="U41"/>
  <c r="U48"/>
  <c r="U50"/>
  <c r="I49"/>
  <c r="I50"/>
  <c r="E38"/>
  <c r="E47"/>
  <c r="Q40"/>
  <c r="Q42"/>
  <c r="Q43"/>
  <c r="AC41"/>
  <c r="AC38"/>
  <c r="AC39"/>
  <c r="M49"/>
  <c r="M50"/>
  <c r="M47"/>
  <c r="Y45"/>
  <c r="Y42"/>
  <c r="Y39"/>
  <c r="U40"/>
  <c r="U46"/>
  <c r="U43"/>
  <c r="AG38"/>
  <c r="I44"/>
  <c r="I46"/>
  <c r="I47"/>
  <c r="AM52"/>
  <c r="E19" s="1"/>
  <c r="AN52"/>
  <c r="F19" s="1"/>
  <c r="AN43"/>
  <c r="F10" s="1"/>
  <c r="AM43"/>
  <c r="E10" s="1"/>
  <c r="AM45"/>
  <c r="E12" s="1"/>
  <c r="AN45"/>
  <c r="F12" s="1"/>
  <c r="AM44"/>
  <c r="E11" s="1"/>
  <c r="AN44"/>
  <c r="F11" s="1"/>
  <c r="AN42"/>
  <c r="F9" s="1"/>
  <c r="AM42"/>
  <c r="E9" s="1"/>
  <c r="AM40"/>
  <c r="E7" s="1"/>
  <c r="AN40"/>
  <c r="F7" s="1"/>
  <c r="AN51"/>
  <c r="F18" s="1"/>
  <c r="AM51"/>
  <c r="E18" s="1"/>
  <c r="E44"/>
  <c r="Q44"/>
  <c r="AC40"/>
  <c r="E48"/>
  <c r="E50"/>
  <c r="Q39"/>
  <c r="AC45"/>
  <c r="AC48"/>
  <c r="AC50"/>
  <c r="M44"/>
  <c r="M46"/>
  <c r="Y41"/>
  <c r="U49"/>
  <c r="U42"/>
  <c r="U39"/>
  <c r="AG45"/>
  <c r="AG48"/>
  <c r="AG50"/>
  <c r="I43"/>
  <c r="B47" i="15"/>
  <c r="B43"/>
  <c r="B39"/>
  <c r="B44"/>
  <c r="B50"/>
  <c r="B46"/>
  <c r="E46" s="1"/>
  <c r="B42"/>
  <c r="B38"/>
  <c r="B48"/>
  <c r="B40"/>
  <c r="B49"/>
  <c r="B45"/>
  <c r="B41"/>
  <c r="AE50"/>
  <c r="AE46"/>
  <c r="AE42"/>
  <c r="AE38"/>
  <c r="AE43"/>
  <c r="AE39"/>
  <c r="AE49"/>
  <c r="AE45"/>
  <c r="AE41"/>
  <c r="AE47"/>
  <c r="AE40"/>
  <c r="AE44"/>
  <c r="AE48"/>
  <c r="AD47"/>
  <c r="AG47" s="1"/>
  <c r="AD43"/>
  <c r="AD39"/>
  <c r="AD44"/>
  <c r="AD50"/>
  <c r="AD46"/>
  <c r="AD42"/>
  <c r="AD38"/>
  <c r="AD48"/>
  <c r="AD40"/>
  <c r="AG40" s="1"/>
  <c r="AD41"/>
  <c r="AD45"/>
  <c r="AD49"/>
  <c r="K50"/>
  <c r="K46"/>
  <c r="K42"/>
  <c r="K38"/>
  <c r="K49"/>
  <c r="K45"/>
  <c r="K41"/>
  <c r="K47"/>
  <c r="K43"/>
  <c r="K39"/>
  <c r="K44"/>
  <c r="K40"/>
  <c r="K48"/>
  <c r="J47"/>
  <c r="J43"/>
  <c r="J39"/>
  <c r="J50"/>
  <c r="M50" s="1"/>
  <c r="J46"/>
  <c r="M46" s="1"/>
  <c r="J42"/>
  <c r="M42" s="1"/>
  <c r="J38"/>
  <c r="M38" s="1"/>
  <c r="J48"/>
  <c r="M48" s="1"/>
  <c r="J44"/>
  <c r="J40"/>
  <c r="M40" s="1"/>
  <c r="J41"/>
  <c r="J45"/>
  <c r="J49"/>
  <c r="N47"/>
  <c r="N43"/>
  <c r="N39"/>
  <c r="N44"/>
  <c r="N40"/>
  <c r="Q40" s="1"/>
  <c r="N50"/>
  <c r="N46"/>
  <c r="N42"/>
  <c r="N38"/>
  <c r="N48"/>
  <c r="N41"/>
  <c r="N45"/>
  <c r="N49"/>
  <c r="AJ51"/>
  <c r="AJ47"/>
  <c r="AJ43"/>
  <c r="AJ39"/>
  <c r="AJ54"/>
  <c r="AJ50"/>
  <c r="AJ46"/>
  <c r="AJ42"/>
  <c r="AJ38"/>
  <c r="AJ52"/>
  <c r="AJ48"/>
  <c r="AJ44"/>
  <c r="AJ40"/>
  <c r="AJ49"/>
  <c r="AJ53"/>
  <c r="AJ41"/>
  <c r="AJ45"/>
  <c r="AK54"/>
  <c r="AK50"/>
  <c r="AK46"/>
  <c r="AK42"/>
  <c r="AK38"/>
  <c r="AK53"/>
  <c r="AK49"/>
  <c r="AK45"/>
  <c r="AK41"/>
  <c r="AK51"/>
  <c r="AK47"/>
  <c r="AK43"/>
  <c r="AK39"/>
  <c r="AK52"/>
  <c r="AK40"/>
  <c r="AK44"/>
  <c r="AK48"/>
  <c r="G50"/>
  <c r="G46"/>
  <c r="G42"/>
  <c r="G38"/>
  <c r="G43"/>
  <c r="G39"/>
  <c r="G49"/>
  <c r="G45"/>
  <c r="G41"/>
  <c r="G47"/>
  <c r="G48"/>
  <c r="G40"/>
  <c r="G44"/>
  <c r="F47"/>
  <c r="I47" s="1"/>
  <c r="F43"/>
  <c r="F39"/>
  <c r="F40"/>
  <c r="F50"/>
  <c r="F46"/>
  <c r="F42"/>
  <c r="F38"/>
  <c r="F48"/>
  <c r="I48" s="1"/>
  <c r="F44"/>
  <c r="F45"/>
  <c r="I45" s="1"/>
  <c r="F41"/>
  <c r="I41" s="1"/>
  <c r="F49"/>
  <c r="I49" s="1"/>
  <c r="AA50"/>
  <c r="AA46"/>
  <c r="AA42"/>
  <c r="AA38"/>
  <c r="AA49"/>
  <c r="AA45"/>
  <c r="AA41"/>
  <c r="AA47"/>
  <c r="AA43"/>
  <c r="AA39"/>
  <c r="AA44"/>
  <c r="AA48"/>
  <c r="AA40"/>
  <c r="Z47"/>
  <c r="Z43"/>
  <c r="Z39"/>
  <c r="Z40"/>
  <c r="AC40" s="1"/>
  <c r="Z50"/>
  <c r="Z46"/>
  <c r="Z42"/>
  <c r="Z38"/>
  <c r="Z48"/>
  <c r="Z44"/>
  <c r="AC44" s="1"/>
  <c r="Z41"/>
  <c r="Z45"/>
  <c r="Z49"/>
  <c r="O50"/>
  <c r="O46"/>
  <c r="O42"/>
  <c r="O38"/>
  <c r="O43"/>
  <c r="O49"/>
  <c r="O45"/>
  <c r="O41"/>
  <c r="O47"/>
  <c r="O39"/>
  <c r="O40"/>
  <c r="O44"/>
  <c r="O48"/>
  <c r="W50"/>
  <c r="W46"/>
  <c r="W42"/>
  <c r="W38"/>
  <c r="W43"/>
  <c r="W49"/>
  <c r="W45"/>
  <c r="W41"/>
  <c r="W47"/>
  <c r="W39"/>
  <c r="W48"/>
  <c r="W40"/>
  <c r="W44"/>
  <c r="V47"/>
  <c r="V43"/>
  <c r="V39"/>
  <c r="V44"/>
  <c r="Y44" s="1"/>
  <c r="V50"/>
  <c r="V46"/>
  <c r="V42"/>
  <c r="V38"/>
  <c r="V48"/>
  <c r="V40"/>
  <c r="V45"/>
  <c r="V49"/>
  <c r="Y49" s="1"/>
  <c r="V41"/>
  <c r="R47"/>
  <c r="R43"/>
  <c r="R39"/>
  <c r="R50"/>
  <c r="R46"/>
  <c r="R42"/>
  <c r="R38"/>
  <c r="R48"/>
  <c r="R44"/>
  <c r="R40"/>
  <c r="R49"/>
  <c r="R41"/>
  <c r="R45"/>
  <c r="S50"/>
  <c r="S46"/>
  <c r="S42"/>
  <c r="S38"/>
  <c r="S39"/>
  <c r="S49"/>
  <c r="S45"/>
  <c r="S41"/>
  <c r="S47"/>
  <c r="S43"/>
  <c r="S40"/>
  <c r="S44"/>
  <c r="S48"/>
  <c r="C50"/>
  <c r="C46"/>
  <c r="C42"/>
  <c r="C38"/>
  <c r="C49"/>
  <c r="C45"/>
  <c r="C41"/>
  <c r="C47"/>
  <c r="C43"/>
  <c r="C39"/>
  <c r="C40"/>
  <c r="C44"/>
  <c r="C48"/>
  <c r="K50" i="14"/>
  <c r="K46"/>
  <c r="K42"/>
  <c r="K38"/>
  <c r="K43"/>
  <c r="K39"/>
  <c r="K49"/>
  <c r="K45"/>
  <c r="K41"/>
  <c r="K47"/>
  <c r="K48"/>
  <c r="K44"/>
  <c r="K40"/>
  <c r="AD47"/>
  <c r="AD43"/>
  <c r="AD39"/>
  <c r="AD40"/>
  <c r="AD50"/>
  <c r="AG50" s="1"/>
  <c r="AD46"/>
  <c r="AD42"/>
  <c r="AD38"/>
  <c r="AD48"/>
  <c r="AD44"/>
  <c r="AD41"/>
  <c r="AD45"/>
  <c r="AD49"/>
  <c r="AG49" s="1"/>
  <c r="R47"/>
  <c r="R43"/>
  <c r="R39"/>
  <c r="R44"/>
  <c r="R40"/>
  <c r="R50"/>
  <c r="R46"/>
  <c r="R42"/>
  <c r="R38"/>
  <c r="R48"/>
  <c r="R45"/>
  <c r="R49"/>
  <c r="U49" s="1"/>
  <c r="R41"/>
  <c r="AK54"/>
  <c r="AK50"/>
  <c r="AK46"/>
  <c r="AK42"/>
  <c r="AK38"/>
  <c r="AK39"/>
  <c r="AK53"/>
  <c r="AK49"/>
  <c r="AK45"/>
  <c r="AK41"/>
  <c r="AK51"/>
  <c r="AK47"/>
  <c r="AK43"/>
  <c r="AK52"/>
  <c r="AK40"/>
  <c r="AK44"/>
  <c r="AK48"/>
  <c r="B47"/>
  <c r="B43"/>
  <c r="B39"/>
  <c r="B44"/>
  <c r="B50"/>
  <c r="B46"/>
  <c r="E46" s="1"/>
  <c r="B42"/>
  <c r="B38"/>
  <c r="B48"/>
  <c r="B40"/>
  <c r="E40" s="1"/>
  <c r="B41"/>
  <c r="B49"/>
  <c r="B45"/>
  <c r="C50"/>
  <c r="C46"/>
  <c r="C42"/>
  <c r="C38"/>
  <c r="C49"/>
  <c r="C45"/>
  <c r="C41"/>
  <c r="C47"/>
  <c r="C43"/>
  <c r="C39"/>
  <c r="C40"/>
  <c r="C44"/>
  <c r="C48"/>
  <c r="AA50"/>
  <c r="AA46"/>
  <c r="AA42"/>
  <c r="AA38"/>
  <c r="AA43"/>
  <c r="AA49"/>
  <c r="AA45"/>
  <c r="AA41"/>
  <c r="AA47"/>
  <c r="AA39"/>
  <c r="AA48"/>
  <c r="AA40"/>
  <c r="AA44"/>
  <c r="Z47"/>
  <c r="Z43"/>
  <c r="Z39"/>
  <c r="AC39" s="1"/>
  <c r="Z44"/>
  <c r="AC44" s="1"/>
  <c r="Z50"/>
  <c r="Z46"/>
  <c r="AC46" s="1"/>
  <c r="Z42"/>
  <c r="Z38"/>
  <c r="Z48"/>
  <c r="Z40"/>
  <c r="Z45"/>
  <c r="Z49"/>
  <c r="Z41"/>
  <c r="F47"/>
  <c r="F43"/>
  <c r="I43" s="1"/>
  <c r="F39"/>
  <c r="F50"/>
  <c r="F46"/>
  <c r="F42"/>
  <c r="F38"/>
  <c r="F48"/>
  <c r="F44"/>
  <c r="F40"/>
  <c r="F49"/>
  <c r="F45"/>
  <c r="F41"/>
  <c r="AJ51"/>
  <c r="AJ47"/>
  <c r="AJ43"/>
  <c r="AJ39"/>
  <c r="AJ44"/>
  <c r="AJ54"/>
  <c r="AJ50"/>
  <c r="AJ46"/>
  <c r="AJ42"/>
  <c r="AJ38"/>
  <c r="AJ52"/>
  <c r="AJ48"/>
  <c r="AJ40"/>
  <c r="AJ53"/>
  <c r="AJ41"/>
  <c r="AJ49"/>
  <c r="AJ45"/>
  <c r="AE50"/>
  <c r="AE46"/>
  <c r="AE42"/>
  <c r="AE38"/>
  <c r="AE49"/>
  <c r="AE45"/>
  <c r="AE41"/>
  <c r="AE47"/>
  <c r="AE43"/>
  <c r="AE39"/>
  <c r="AE44"/>
  <c r="AE48"/>
  <c r="AE40"/>
  <c r="O50"/>
  <c r="O46"/>
  <c r="O42"/>
  <c r="O38"/>
  <c r="O49"/>
  <c r="O45"/>
  <c r="O41"/>
  <c r="O47"/>
  <c r="O43"/>
  <c r="O39"/>
  <c r="O44"/>
  <c r="O48"/>
  <c r="O40"/>
  <c r="W50"/>
  <c r="W46"/>
  <c r="W42"/>
  <c r="W38"/>
  <c r="W39"/>
  <c r="W49"/>
  <c r="W45"/>
  <c r="W41"/>
  <c r="W47"/>
  <c r="W43"/>
  <c r="W44"/>
  <c r="W48"/>
  <c r="W40"/>
  <c r="N47"/>
  <c r="Q47" s="1"/>
  <c r="N43"/>
  <c r="N39"/>
  <c r="N50"/>
  <c r="N46"/>
  <c r="N42"/>
  <c r="N38"/>
  <c r="N48"/>
  <c r="N44"/>
  <c r="Q44" s="1"/>
  <c r="N40"/>
  <c r="N41"/>
  <c r="N45"/>
  <c r="Q45" s="1"/>
  <c r="N49"/>
  <c r="S50"/>
  <c r="S46"/>
  <c r="S42"/>
  <c r="S38"/>
  <c r="S43"/>
  <c r="S49"/>
  <c r="S45"/>
  <c r="S41"/>
  <c r="S47"/>
  <c r="S39"/>
  <c r="S40"/>
  <c r="S44"/>
  <c r="S48"/>
  <c r="G50"/>
  <c r="G46"/>
  <c r="G42"/>
  <c r="G38"/>
  <c r="G49"/>
  <c r="G45"/>
  <c r="G41"/>
  <c r="G47"/>
  <c r="G43"/>
  <c r="G39"/>
  <c r="G40"/>
  <c r="G48"/>
  <c r="G44"/>
  <c r="J47"/>
  <c r="J43"/>
  <c r="J39"/>
  <c r="J44"/>
  <c r="M44" s="1"/>
  <c r="J40"/>
  <c r="M40" s="1"/>
  <c r="J50"/>
  <c r="J46"/>
  <c r="J42"/>
  <c r="J38"/>
  <c r="M38" s="1"/>
  <c r="J48"/>
  <c r="M48" s="1"/>
  <c r="J45"/>
  <c r="M45" s="1"/>
  <c r="J49"/>
  <c r="J41"/>
  <c r="M41" s="1"/>
  <c r="V47"/>
  <c r="V43"/>
  <c r="V39"/>
  <c r="V50"/>
  <c r="Y50" s="1"/>
  <c r="V46"/>
  <c r="Y46" s="1"/>
  <c r="V42"/>
  <c r="Y42" s="1"/>
  <c r="V38"/>
  <c r="Y38" s="1"/>
  <c r="V48"/>
  <c r="V44"/>
  <c r="Y44" s="1"/>
  <c r="V40"/>
  <c r="V49"/>
  <c r="V41"/>
  <c r="V45"/>
  <c r="Y45" s="1"/>
  <c r="AN40" i="28" l="1"/>
  <c r="F7" s="1"/>
  <c r="AN43"/>
  <c r="F10" s="1"/>
  <c r="AM52"/>
  <c r="E19" s="1"/>
  <c r="AM45"/>
  <c r="E12" s="1"/>
  <c r="AN51"/>
  <c r="F18" s="1"/>
  <c r="AM46"/>
  <c r="E13" s="1"/>
  <c r="AN42" i="27"/>
  <c r="F9" s="1"/>
  <c r="AM44" i="28"/>
  <c r="E11" s="1"/>
  <c r="AM54"/>
  <c r="E21" s="1"/>
  <c r="AN47"/>
  <c r="F14" s="1"/>
  <c r="AG44"/>
  <c r="AN41" i="27"/>
  <c r="F8" s="1"/>
  <c r="AM40"/>
  <c r="E7" s="1"/>
  <c r="AN54"/>
  <c r="F21" s="1"/>
  <c r="AG50" i="28"/>
  <c r="AG49"/>
  <c r="AM41"/>
  <c r="E8" s="1"/>
  <c r="AM53"/>
  <c r="E20" s="1"/>
  <c r="AM48"/>
  <c r="E15" s="1"/>
  <c r="AM38"/>
  <c r="E5" s="1"/>
  <c r="AG39"/>
  <c r="AG43"/>
  <c r="AG46"/>
  <c r="AM43" i="27"/>
  <c r="E10" s="1"/>
  <c r="AN45"/>
  <c r="F12" s="1"/>
  <c r="AM38"/>
  <c r="E5" s="1"/>
  <c r="AM48"/>
  <c r="E15" s="1"/>
  <c r="AM46"/>
  <c r="E13" s="1"/>
  <c r="AN51"/>
  <c r="F18" s="1"/>
  <c r="AM52"/>
  <c r="E19" s="1"/>
  <c r="AN39"/>
  <c r="F6" s="1"/>
  <c r="AN49"/>
  <c r="F16" s="1"/>
  <c r="AN53"/>
  <c r="F20" s="1"/>
  <c r="Y48" i="26"/>
  <c r="AC44"/>
  <c r="Y38"/>
  <c r="E44"/>
  <c r="Y49"/>
  <c r="I50"/>
  <c r="U44"/>
  <c r="E49"/>
  <c r="I41"/>
  <c r="AG44"/>
  <c r="U47"/>
  <c r="E39"/>
  <c r="I48"/>
  <c r="U39"/>
  <c r="AG40"/>
  <c r="AC47"/>
  <c r="I42"/>
  <c r="AC41"/>
  <c r="U38"/>
  <c r="U45"/>
  <c r="U48"/>
  <c r="AC45"/>
  <c r="I44"/>
  <c r="I43"/>
  <c r="U42"/>
  <c r="AC46" i="25"/>
  <c r="AC45"/>
  <c r="AC39" i="26"/>
  <c r="AC50"/>
  <c r="AC49"/>
  <c r="AC48"/>
  <c r="AC49" i="25"/>
  <c r="AC43"/>
  <c r="AM49" i="26"/>
  <c r="E16" s="1"/>
  <c r="AN49"/>
  <c r="F16" s="1"/>
  <c r="AM46"/>
  <c r="E13" s="1"/>
  <c r="AN46"/>
  <c r="F13" s="1"/>
  <c r="AM48"/>
  <c r="E15" s="1"/>
  <c r="AN48"/>
  <c r="F15" s="1"/>
  <c r="AN47"/>
  <c r="F14" s="1"/>
  <c r="AM47"/>
  <c r="E14" s="1"/>
  <c r="AM45"/>
  <c r="E12" s="1"/>
  <c r="AN45"/>
  <c r="F12" s="1"/>
  <c r="AM42"/>
  <c r="E9" s="1"/>
  <c r="AN42"/>
  <c r="F9" s="1"/>
  <c r="AM44"/>
  <c r="E11" s="1"/>
  <c r="AN44"/>
  <c r="F11" s="1"/>
  <c r="AN43"/>
  <c r="F10" s="1"/>
  <c r="AM43"/>
  <c r="E10" s="1"/>
  <c r="AM41"/>
  <c r="E8" s="1"/>
  <c r="AN41"/>
  <c r="F8" s="1"/>
  <c r="AN38"/>
  <c r="F5" s="1"/>
  <c r="AM38"/>
  <c r="E5" s="1"/>
  <c r="AM40"/>
  <c r="E7" s="1"/>
  <c r="AN40"/>
  <c r="F7" s="1"/>
  <c r="AN39"/>
  <c r="F6" s="1"/>
  <c r="AM39"/>
  <c r="E6" s="1"/>
  <c r="AC40"/>
  <c r="AM50"/>
  <c r="E17" s="1"/>
  <c r="AN50"/>
  <c r="F17" s="1"/>
  <c r="AM53"/>
  <c r="E20" s="1"/>
  <c r="AN53"/>
  <c r="F20" s="1"/>
  <c r="AM54"/>
  <c r="E21" s="1"/>
  <c r="AN54"/>
  <c r="F21" s="1"/>
  <c r="AM52"/>
  <c r="E19" s="1"/>
  <c r="AN52"/>
  <c r="F19" s="1"/>
  <c r="AN51"/>
  <c r="F18" s="1"/>
  <c r="AM51"/>
  <c r="E18" s="1"/>
  <c r="AC46"/>
  <c r="AN50" i="25"/>
  <c r="F17" s="1"/>
  <c r="AM50"/>
  <c r="E17" s="1"/>
  <c r="AN39"/>
  <c r="F6" s="1"/>
  <c r="AM39"/>
  <c r="E6" s="1"/>
  <c r="AM41"/>
  <c r="E8" s="1"/>
  <c r="AN41"/>
  <c r="F8" s="1"/>
  <c r="AN42"/>
  <c r="F9" s="1"/>
  <c r="AM42"/>
  <c r="E9" s="1"/>
  <c r="AM44"/>
  <c r="E11" s="1"/>
  <c r="AN44"/>
  <c r="F11" s="1"/>
  <c r="AN46"/>
  <c r="F13" s="1"/>
  <c r="AM46"/>
  <c r="E13" s="1"/>
  <c r="AN51"/>
  <c r="F18" s="1"/>
  <c r="AM51"/>
  <c r="E18" s="1"/>
  <c r="AC47"/>
  <c r="AM45"/>
  <c r="E12" s="1"/>
  <c r="AN45"/>
  <c r="F12" s="1"/>
  <c r="AM48"/>
  <c r="E15" s="1"/>
  <c r="AN48"/>
  <c r="F15" s="1"/>
  <c r="AM53"/>
  <c r="E20" s="1"/>
  <c r="AN53"/>
  <c r="F20" s="1"/>
  <c r="AM40"/>
  <c r="E7" s="1"/>
  <c r="AN40"/>
  <c r="F7" s="1"/>
  <c r="AN38"/>
  <c r="F5" s="1"/>
  <c r="AM38"/>
  <c r="E5" s="1"/>
  <c r="AN47"/>
  <c r="F14" s="1"/>
  <c r="AM47"/>
  <c r="E14" s="1"/>
  <c r="AC50"/>
  <c r="AM49"/>
  <c r="E16" s="1"/>
  <c r="AN49"/>
  <c r="F16" s="1"/>
  <c r="AM54"/>
  <c r="E21" s="1"/>
  <c r="AN54"/>
  <c r="F21" s="1"/>
  <c r="AM52"/>
  <c r="E19" s="1"/>
  <c r="AN52"/>
  <c r="F19" s="1"/>
  <c r="AN43"/>
  <c r="F10" s="1"/>
  <c r="AM43"/>
  <c r="E10" s="1"/>
  <c r="E40" i="21"/>
  <c r="E42"/>
  <c r="E43"/>
  <c r="M44"/>
  <c r="M46"/>
  <c r="M43"/>
  <c r="AC49"/>
  <c r="AC50"/>
  <c r="U38"/>
  <c r="U44"/>
  <c r="AG44"/>
  <c r="AG46"/>
  <c r="AG47"/>
  <c r="I45"/>
  <c r="I42"/>
  <c r="I39"/>
  <c r="Y41"/>
  <c r="Y50"/>
  <c r="Y47"/>
  <c r="AC45"/>
  <c r="E46"/>
  <c r="U49"/>
  <c r="I40"/>
  <c r="Q39"/>
  <c r="Q50" i="14"/>
  <c r="Q49"/>
  <c r="AM45" i="21"/>
  <c r="E12" s="1"/>
  <c r="AN45"/>
  <c r="F12" s="1"/>
  <c r="AM44"/>
  <c r="E11" s="1"/>
  <c r="AN44"/>
  <c r="F11" s="1"/>
  <c r="AN42"/>
  <c r="F9" s="1"/>
  <c r="AM42"/>
  <c r="E9" s="1"/>
  <c r="AM40"/>
  <c r="E7" s="1"/>
  <c r="AN40"/>
  <c r="F7" s="1"/>
  <c r="AN51"/>
  <c r="F18" s="1"/>
  <c r="AM51"/>
  <c r="E18" s="1"/>
  <c r="AM49"/>
  <c r="E16" s="1"/>
  <c r="AN49"/>
  <c r="F16" s="1"/>
  <c r="AN38"/>
  <c r="F5" s="1"/>
  <c r="AM38"/>
  <c r="E5" s="1"/>
  <c r="AN54"/>
  <c r="F21" s="1"/>
  <c r="AM54"/>
  <c r="E21" s="1"/>
  <c r="AN47"/>
  <c r="F14" s="1"/>
  <c r="AM47"/>
  <c r="E14" s="1"/>
  <c r="AM41"/>
  <c r="E8" s="1"/>
  <c r="AN41"/>
  <c r="F8" s="1"/>
  <c r="AM52"/>
  <c r="E19" s="1"/>
  <c r="AN52"/>
  <c r="F19" s="1"/>
  <c r="AN50"/>
  <c r="F17" s="1"/>
  <c r="AM50"/>
  <c r="E17" s="1"/>
  <c r="AN43"/>
  <c r="F10" s="1"/>
  <c r="AM43"/>
  <c r="E10" s="1"/>
  <c r="U41"/>
  <c r="AG49"/>
  <c r="Y48"/>
  <c r="E38"/>
  <c r="U47"/>
  <c r="AG43"/>
  <c r="Y44"/>
  <c r="E41"/>
  <c r="E48"/>
  <c r="E50"/>
  <c r="Q44"/>
  <c r="Q47"/>
  <c r="M45"/>
  <c r="M38"/>
  <c r="M40"/>
  <c r="U40"/>
  <c r="U46"/>
  <c r="U43"/>
  <c r="AG41"/>
  <c r="AG38"/>
  <c r="AG39"/>
  <c r="I49"/>
  <c r="I48"/>
  <c r="I50"/>
  <c r="I47"/>
  <c r="Y45"/>
  <c r="Y42"/>
  <c r="Y39"/>
  <c r="AM53"/>
  <c r="E20" s="1"/>
  <c r="AN53"/>
  <c r="F20" s="1"/>
  <c r="AM48"/>
  <c r="E15" s="1"/>
  <c r="AN48"/>
  <c r="F15" s="1"/>
  <c r="AN46"/>
  <c r="F13" s="1"/>
  <c r="AM46"/>
  <c r="E13" s="1"/>
  <c r="AN39"/>
  <c r="F6" s="1"/>
  <c r="AM39"/>
  <c r="E6" s="1"/>
  <c r="E45"/>
  <c r="E44"/>
  <c r="E47"/>
  <c r="Q43"/>
  <c r="M49"/>
  <c r="M48"/>
  <c r="M50"/>
  <c r="M47"/>
  <c r="AC38"/>
  <c r="U42"/>
  <c r="U39"/>
  <c r="AG45"/>
  <c r="AG48"/>
  <c r="AG50"/>
  <c r="I46"/>
  <c r="I43"/>
  <c r="Y49"/>
  <c r="Y38"/>
  <c r="Y40"/>
  <c r="AG40" i="20"/>
  <c r="E40"/>
  <c r="E42"/>
  <c r="Q41"/>
  <c r="Q38"/>
  <c r="AG38"/>
  <c r="I44"/>
  <c r="M49"/>
  <c r="M46"/>
  <c r="M47"/>
  <c r="Y49"/>
  <c r="Y48"/>
  <c r="Y50"/>
  <c r="AC49"/>
  <c r="AC46"/>
  <c r="AC47"/>
  <c r="E38"/>
  <c r="Q48"/>
  <c r="Q50"/>
  <c r="U41"/>
  <c r="U42"/>
  <c r="U44"/>
  <c r="AG48"/>
  <c r="AG50"/>
  <c r="AG47"/>
  <c r="I41"/>
  <c r="I38"/>
  <c r="I40"/>
  <c r="I47"/>
  <c r="M40"/>
  <c r="M43"/>
  <c r="Y46"/>
  <c r="AC40"/>
  <c r="AC43"/>
  <c r="AM53"/>
  <c r="E20" s="1"/>
  <c r="AN53"/>
  <c r="F20" s="1"/>
  <c r="AM48"/>
  <c r="E15" s="1"/>
  <c r="AN48"/>
  <c r="F15" s="1"/>
  <c r="AN46"/>
  <c r="F13" s="1"/>
  <c r="AM46"/>
  <c r="E13" s="1"/>
  <c r="AN43"/>
  <c r="F10" s="1"/>
  <c r="AM43"/>
  <c r="E10" s="1"/>
  <c r="AM41"/>
  <c r="E8" s="1"/>
  <c r="AN41"/>
  <c r="F8" s="1"/>
  <c r="AM44"/>
  <c r="E11" s="1"/>
  <c r="AN44"/>
  <c r="F11" s="1"/>
  <c r="AN42"/>
  <c r="F9" s="1"/>
  <c r="AM42"/>
  <c r="E9" s="1"/>
  <c r="AN39"/>
  <c r="F6" s="1"/>
  <c r="AM39"/>
  <c r="E6" s="1"/>
  <c r="AM45"/>
  <c r="E12" s="1"/>
  <c r="AN45"/>
  <c r="F12" s="1"/>
  <c r="AM40"/>
  <c r="E7" s="1"/>
  <c r="AN40"/>
  <c r="F7" s="1"/>
  <c r="AN38"/>
  <c r="F5" s="1"/>
  <c r="AM38"/>
  <c r="E5" s="1"/>
  <c r="AN54"/>
  <c r="F21" s="1"/>
  <c r="AM54"/>
  <c r="E21" s="1"/>
  <c r="AN51"/>
  <c r="F18" s="1"/>
  <c r="AM51"/>
  <c r="E18" s="1"/>
  <c r="AM49"/>
  <c r="E16" s="1"/>
  <c r="AN49"/>
  <c r="F16" s="1"/>
  <c r="AM52"/>
  <c r="E19" s="1"/>
  <c r="AN52"/>
  <c r="F19" s="1"/>
  <c r="AN50"/>
  <c r="F17" s="1"/>
  <c r="AM50"/>
  <c r="E17" s="1"/>
  <c r="AN47"/>
  <c r="F14" s="1"/>
  <c r="AM47"/>
  <c r="E14" s="1"/>
  <c r="E39"/>
  <c r="AG49"/>
  <c r="M42"/>
  <c r="Y41"/>
  <c r="Y44"/>
  <c r="Y47"/>
  <c r="AC42"/>
  <c r="E48"/>
  <c r="E50"/>
  <c r="Q49"/>
  <c r="Q46"/>
  <c r="U45"/>
  <c r="AG46"/>
  <c r="AG43"/>
  <c r="I48"/>
  <c r="M41"/>
  <c r="M38"/>
  <c r="Y40"/>
  <c r="Y43"/>
  <c r="AC41"/>
  <c r="AC38"/>
  <c r="E45"/>
  <c r="E46"/>
  <c r="E47"/>
  <c r="Q40"/>
  <c r="Q42"/>
  <c r="U48"/>
  <c r="U50"/>
  <c r="U43"/>
  <c r="AG41"/>
  <c r="AG42"/>
  <c r="I45"/>
  <c r="I46"/>
  <c r="I39"/>
  <c r="M45"/>
  <c r="M48"/>
  <c r="M50"/>
  <c r="Y45"/>
  <c r="Y38"/>
  <c r="Y39"/>
  <c r="AC45"/>
  <c r="AC48"/>
  <c r="AC50"/>
  <c r="AM41" i="17"/>
  <c r="E8" s="1"/>
  <c r="AN41"/>
  <c r="F8" s="1"/>
  <c r="AN42"/>
  <c r="F9" s="1"/>
  <c r="AM42"/>
  <c r="E9" s="1"/>
  <c r="AN51"/>
  <c r="F18" s="1"/>
  <c r="AM51"/>
  <c r="E18" s="1"/>
  <c r="AN38"/>
  <c r="F5" s="1"/>
  <c r="AM38"/>
  <c r="E5" s="1"/>
  <c r="AN47"/>
  <c r="F14" s="1"/>
  <c r="AM47"/>
  <c r="E14" s="1"/>
  <c r="AM45"/>
  <c r="E12" s="1"/>
  <c r="AN45"/>
  <c r="F12" s="1"/>
  <c r="AM52"/>
  <c r="E19" s="1"/>
  <c r="AN52"/>
  <c r="F19" s="1"/>
  <c r="AN50"/>
  <c r="F17" s="1"/>
  <c r="AM50"/>
  <c r="E17" s="1"/>
  <c r="AN43"/>
  <c r="F10" s="1"/>
  <c r="AM43"/>
  <c r="E10" s="1"/>
  <c r="AM40"/>
  <c r="E7" s="1"/>
  <c r="AN40"/>
  <c r="F7" s="1"/>
  <c r="AM44"/>
  <c r="E11" s="1"/>
  <c r="AN44"/>
  <c r="F11" s="1"/>
  <c r="AM49"/>
  <c r="E16" s="1"/>
  <c r="AN49"/>
  <c r="F16" s="1"/>
  <c r="AN54"/>
  <c r="F21" s="1"/>
  <c r="AM54"/>
  <c r="E21" s="1"/>
  <c r="AM53"/>
  <c r="E20" s="1"/>
  <c r="AN53"/>
  <c r="F20" s="1"/>
  <c r="AM48"/>
  <c r="E15" s="1"/>
  <c r="AN48"/>
  <c r="F15" s="1"/>
  <c r="AN46"/>
  <c r="F13" s="1"/>
  <c r="AM46"/>
  <c r="E13" s="1"/>
  <c r="AN39"/>
  <c r="F6" s="1"/>
  <c r="AM39"/>
  <c r="E6" s="1"/>
  <c r="U38" i="15"/>
  <c r="AC39"/>
  <c r="Q38"/>
  <c r="M43"/>
  <c r="E40"/>
  <c r="AC45"/>
  <c r="AG49"/>
  <c r="Y45"/>
  <c r="Y42"/>
  <c r="Y39"/>
  <c r="AC46"/>
  <c r="I38"/>
  <c r="I40"/>
  <c r="Q45"/>
  <c r="Q42"/>
  <c r="Q44"/>
  <c r="M49"/>
  <c r="M44"/>
  <c r="M47"/>
  <c r="AG42"/>
  <c r="I42"/>
  <c r="AG41"/>
  <c r="AG39"/>
  <c r="AG46"/>
  <c r="AC43"/>
  <c r="AC49"/>
  <c r="AC50"/>
  <c r="Y46"/>
  <c r="U40"/>
  <c r="U42"/>
  <c r="U43"/>
  <c r="U45"/>
  <c r="E41"/>
  <c r="E48"/>
  <c r="E50"/>
  <c r="AM48"/>
  <c r="E15" s="1"/>
  <c r="AN48"/>
  <c r="F15" s="1"/>
  <c r="AN43"/>
  <c r="F10" s="1"/>
  <c r="AM43"/>
  <c r="E10" s="1"/>
  <c r="AM44"/>
  <c r="E11" s="1"/>
  <c r="AN44"/>
  <c r="F11" s="1"/>
  <c r="AN39"/>
  <c r="F6" s="1"/>
  <c r="AM39"/>
  <c r="E6" s="1"/>
  <c r="AM45"/>
  <c r="E12" s="1"/>
  <c r="AN45"/>
  <c r="F12" s="1"/>
  <c r="AM40"/>
  <c r="E7" s="1"/>
  <c r="AN40"/>
  <c r="F7" s="1"/>
  <c r="AN38"/>
  <c r="F5" s="1"/>
  <c r="AM38"/>
  <c r="E5" s="1"/>
  <c r="AN54"/>
  <c r="F21" s="1"/>
  <c r="AM54"/>
  <c r="E21" s="1"/>
  <c r="AN51"/>
  <c r="F18" s="1"/>
  <c r="AM51"/>
  <c r="E18" s="1"/>
  <c r="E47"/>
  <c r="U49"/>
  <c r="U39"/>
  <c r="Y38"/>
  <c r="I50"/>
  <c r="Q47"/>
  <c r="AG45"/>
  <c r="AG38"/>
  <c r="E43"/>
  <c r="U41"/>
  <c r="U48"/>
  <c r="U50"/>
  <c r="Y41"/>
  <c r="Y48"/>
  <c r="Y50"/>
  <c r="Y47"/>
  <c r="AC38"/>
  <c r="I44"/>
  <c r="I46"/>
  <c r="I43"/>
  <c r="Q48"/>
  <c r="Q50"/>
  <c r="Q43"/>
  <c r="M41"/>
  <c r="M39"/>
  <c r="AG48"/>
  <c r="AG50"/>
  <c r="E49"/>
  <c r="E42"/>
  <c r="E39"/>
  <c r="AM53"/>
  <c r="E20" s="1"/>
  <c r="AN53"/>
  <c r="F20" s="1"/>
  <c r="AN46"/>
  <c r="F13" s="1"/>
  <c r="AM46"/>
  <c r="E13" s="1"/>
  <c r="AM41"/>
  <c r="E8" s="1"/>
  <c r="AN41"/>
  <c r="F8" s="1"/>
  <c r="AN42"/>
  <c r="F9" s="1"/>
  <c r="AM42"/>
  <c r="E9" s="1"/>
  <c r="AM49"/>
  <c r="E16" s="1"/>
  <c r="AN49"/>
  <c r="F16" s="1"/>
  <c r="AM52"/>
  <c r="E19" s="1"/>
  <c r="AN52"/>
  <c r="F19" s="1"/>
  <c r="AN50"/>
  <c r="F17" s="1"/>
  <c r="AM50"/>
  <c r="E17" s="1"/>
  <c r="AN47"/>
  <c r="F14" s="1"/>
  <c r="AM47"/>
  <c r="E14" s="1"/>
  <c r="AC41"/>
  <c r="AC42"/>
  <c r="Q49"/>
  <c r="AG44"/>
  <c r="U44"/>
  <c r="U46"/>
  <c r="U47"/>
  <c r="Y40"/>
  <c r="Y43"/>
  <c r="AC48"/>
  <c r="AC47"/>
  <c r="I39"/>
  <c r="Q41"/>
  <c r="Q46"/>
  <c r="Q39"/>
  <c r="M45"/>
  <c r="AG43"/>
  <c r="E45"/>
  <c r="E38"/>
  <c r="E44"/>
  <c r="Y41" i="14"/>
  <c r="Y48"/>
  <c r="Y47"/>
  <c r="M50"/>
  <c r="AC42"/>
  <c r="U42"/>
  <c r="Y40"/>
  <c r="Q40"/>
  <c r="Q43"/>
  <c r="I49"/>
  <c r="I39"/>
  <c r="AC49"/>
  <c r="E41"/>
  <c r="E42"/>
  <c r="U40"/>
  <c r="AG44"/>
  <c r="AG46"/>
  <c r="M43"/>
  <c r="Q46"/>
  <c r="AC45"/>
  <c r="Y39"/>
  <c r="Q39"/>
  <c r="AC48"/>
  <c r="AM45"/>
  <c r="E12" s="1"/>
  <c r="AN45"/>
  <c r="F12" s="1"/>
  <c r="AN42"/>
  <c r="F9" s="1"/>
  <c r="AM42"/>
  <c r="E9" s="1"/>
  <c r="AN51"/>
  <c r="F18" s="1"/>
  <c r="AM51"/>
  <c r="E18" s="1"/>
  <c r="AN38"/>
  <c r="F5" s="1"/>
  <c r="AM38"/>
  <c r="E5" s="1"/>
  <c r="AN54"/>
  <c r="F21" s="1"/>
  <c r="AM54"/>
  <c r="E21" s="1"/>
  <c r="AN47"/>
  <c r="F14" s="1"/>
  <c r="AM47"/>
  <c r="E14" s="1"/>
  <c r="AM49"/>
  <c r="E16" s="1"/>
  <c r="AN49"/>
  <c r="F16" s="1"/>
  <c r="AM48"/>
  <c r="E15" s="1"/>
  <c r="AN48"/>
  <c r="F15" s="1"/>
  <c r="AN46"/>
  <c r="F13" s="1"/>
  <c r="AM46"/>
  <c r="E13" s="1"/>
  <c r="AN39"/>
  <c r="F6" s="1"/>
  <c r="AM39"/>
  <c r="E6" s="1"/>
  <c r="I42"/>
  <c r="E43"/>
  <c r="U44"/>
  <c r="AG48"/>
  <c r="AG47"/>
  <c r="M39"/>
  <c r="Q42"/>
  <c r="I38"/>
  <c r="AC38"/>
  <c r="E39"/>
  <c r="U41"/>
  <c r="U38"/>
  <c r="U47"/>
  <c r="AG43"/>
  <c r="M47"/>
  <c r="Q48"/>
  <c r="I41"/>
  <c r="I44"/>
  <c r="I46"/>
  <c r="I47"/>
  <c r="AC40"/>
  <c r="AC43"/>
  <c r="E45"/>
  <c r="E48"/>
  <c r="E50"/>
  <c r="E47"/>
  <c r="U45"/>
  <c r="U46"/>
  <c r="U39"/>
  <c r="AG45"/>
  <c r="AG38"/>
  <c r="AG40"/>
  <c r="AM40"/>
  <c r="E7" s="1"/>
  <c r="AN40"/>
  <c r="F7" s="1"/>
  <c r="AM44"/>
  <c r="E11" s="1"/>
  <c r="AN44"/>
  <c r="F11" s="1"/>
  <c r="AM53"/>
  <c r="E20" s="1"/>
  <c r="AN53"/>
  <c r="F20" s="1"/>
  <c r="AM41"/>
  <c r="E8" s="1"/>
  <c r="AN41"/>
  <c r="F8" s="1"/>
  <c r="AM52"/>
  <c r="E19" s="1"/>
  <c r="AN52"/>
  <c r="F19" s="1"/>
  <c r="AN50"/>
  <c r="F17" s="1"/>
  <c r="AM50"/>
  <c r="E17" s="1"/>
  <c r="AN43"/>
  <c r="F10" s="1"/>
  <c r="AM43"/>
  <c r="E10" s="1"/>
  <c r="I40"/>
  <c r="Y43"/>
  <c r="M46"/>
  <c r="Y49"/>
  <c r="M49"/>
  <c r="M42"/>
  <c r="Q41"/>
  <c r="Q38"/>
  <c r="I45"/>
  <c r="I48"/>
  <c r="I50"/>
  <c r="AC41"/>
  <c r="AC50"/>
  <c r="AC47"/>
  <c r="E49"/>
  <c r="E38"/>
  <c r="E44"/>
  <c r="U48"/>
  <c r="U50"/>
  <c r="U43"/>
  <c r="AG41"/>
  <c r="AG42"/>
  <c r="AG39"/>
  <c r="AJ33" i="13" l="1"/>
  <c r="AF33"/>
  <c r="AD33"/>
  <c r="AE33" s="1"/>
  <c r="AB33"/>
  <c r="AA33"/>
  <c r="Z33"/>
  <c r="W33"/>
  <c r="V33"/>
  <c r="X33" s="1"/>
  <c r="R33"/>
  <c r="N33"/>
  <c r="O33" s="1"/>
  <c r="L33"/>
  <c r="K33"/>
  <c r="J33"/>
  <c r="G33"/>
  <c r="F33"/>
  <c r="H33" s="1"/>
  <c r="B33"/>
  <c r="AJ32"/>
  <c r="AK32" s="1"/>
  <c r="AF32"/>
  <c r="AF35" s="1"/>
  <c r="AD32"/>
  <c r="AE32" s="1"/>
  <c r="Z32"/>
  <c r="AB32" s="1"/>
  <c r="AB35" s="1"/>
  <c r="V32"/>
  <c r="R32"/>
  <c r="S32" s="1"/>
  <c r="N32"/>
  <c r="O32" s="1"/>
  <c r="J32"/>
  <c r="L32" s="1"/>
  <c r="L35" s="1"/>
  <c r="L38" s="1"/>
  <c r="F32"/>
  <c r="B32"/>
  <c r="C32" s="1"/>
  <c r="E27"/>
  <c r="B27"/>
  <c r="B26"/>
  <c r="E26" s="1"/>
  <c r="E25"/>
  <c r="D21"/>
  <c r="D20"/>
  <c r="D19"/>
  <c r="D18"/>
  <c r="D17"/>
  <c r="D16"/>
  <c r="D15"/>
  <c r="D14"/>
  <c r="D13"/>
  <c r="D12"/>
  <c r="D11"/>
  <c r="D10"/>
  <c r="D9"/>
  <c r="D8"/>
  <c r="D7"/>
  <c r="D6"/>
  <c r="D5"/>
  <c r="D6" i="12"/>
  <c r="D7"/>
  <c r="D8"/>
  <c r="D9"/>
  <c r="D10"/>
  <c r="D11"/>
  <c r="D12"/>
  <c r="D13"/>
  <c r="D14"/>
  <c r="D15"/>
  <c r="D16"/>
  <c r="D17"/>
  <c r="D18"/>
  <c r="D19"/>
  <c r="D20"/>
  <c r="D21"/>
  <c r="D5"/>
  <c r="P33" i="13" l="1"/>
  <c r="N35"/>
  <c r="N43" s="1"/>
  <c r="P32"/>
  <c r="P35" s="1"/>
  <c r="P50" s="1"/>
  <c r="AA32"/>
  <c r="AB38"/>
  <c r="K32"/>
  <c r="L42"/>
  <c r="AF38"/>
  <c r="D32"/>
  <c r="T32"/>
  <c r="AL32"/>
  <c r="AB42"/>
  <c r="N39"/>
  <c r="AF47"/>
  <c r="AB47"/>
  <c r="P47"/>
  <c r="L47"/>
  <c r="AF43"/>
  <c r="AB43"/>
  <c r="P43"/>
  <c r="L43"/>
  <c r="AF39"/>
  <c r="AB39"/>
  <c r="P39"/>
  <c r="L39"/>
  <c r="AF49"/>
  <c r="AF45"/>
  <c r="AF41"/>
  <c r="AF50"/>
  <c r="AB50"/>
  <c r="L50"/>
  <c r="AF48"/>
  <c r="AB48"/>
  <c r="L48"/>
  <c r="AF44"/>
  <c r="AB44"/>
  <c r="L44"/>
  <c r="AF40"/>
  <c r="AB40"/>
  <c r="L40"/>
  <c r="AB49"/>
  <c r="L49"/>
  <c r="AB45"/>
  <c r="L45"/>
  <c r="AB41"/>
  <c r="L41"/>
  <c r="AF46"/>
  <c r="AE35"/>
  <c r="O35"/>
  <c r="AA35"/>
  <c r="K35"/>
  <c r="Z35"/>
  <c r="J35"/>
  <c r="R35"/>
  <c r="B35"/>
  <c r="V35"/>
  <c r="F35"/>
  <c r="AJ35"/>
  <c r="G32"/>
  <c r="G35" s="1"/>
  <c r="H32"/>
  <c r="H35" s="1"/>
  <c r="H47" s="1"/>
  <c r="W32"/>
  <c r="W35" s="1"/>
  <c r="X32"/>
  <c r="X35" s="1"/>
  <c r="X41" s="1"/>
  <c r="C33"/>
  <c r="C35" s="1"/>
  <c r="D33"/>
  <c r="S33"/>
  <c r="S35" s="1"/>
  <c r="T33"/>
  <c r="AK33"/>
  <c r="AL33"/>
  <c r="AL35" s="1"/>
  <c r="T35"/>
  <c r="T46" s="1"/>
  <c r="AK35"/>
  <c r="AD35"/>
  <c r="AF42"/>
  <c r="L46"/>
  <c r="AB46"/>
  <c r="AJ32" i="12"/>
  <c r="AL32" s="1"/>
  <c r="AL35" s="1"/>
  <c r="AL33"/>
  <c r="AK33"/>
  <c r="AJ33"/>
  <c r="AE33"/>
  <c r="P46" i="13" l="1"/>
  <c r="N42"/>
  <c r="Q42" s="1"/>
  <c r="P42"/>
  <c r="P49"/>
  <c r="N49"/>
  <c r="Q49" s="1"/>
  <c r="P41"/>
  <c r="N38"/>
  <c r="N48"/>
  <c r="N45"/>
  <c r="N44"/>
  <c r="P45"/>
  <c r="N47"/>
  <c r="N50"/>
  <c r="N41"/>
  <c r="P38"/>
  <c r="N40"/>
  <c r="P40"/>
  <c r="P44"/>
  <c r="P48"/>
  <c r="N46"/>
  <c r="X43"/>
  <c r="X45"/>
  <c r="D35"/>
  <c r="D46" s="1"/>
  <c r="T49"/>
  <c r="X40"/>
  <c r="X49"/>
  <c r="X39"/>
  <c r="T38"/>
  <c r="T44"/>
  <c r="X50"/>
  <c r="T47"/>
  <c r="C48"/>
  <c r="C44"/>
  <c r="C40"/>
  <c r="C50"/>
  <c r="C46"/>
  <c r="C42"/>
  <c r="C38"/>
  <c r="C49"/>
  <c r="C45"/>
  <c r="C41"/>
  <c r="C43"/>
  <c r="C47"/>
  <c r="C39"/>
  <c r="AL46"/>
  <c r="AL39"/>
  <c r="AL52"/>
  <c r="AL49"/>
  <c r="AL38"/>
  <c r="AL47"/>
  <c r="AL44"/>
  <c r="AL51"/>
  <c r="AL53"/>
  <c r="AL48"/>
  <c r="AL45"/>
  <c r="AL42"/>
  <c r="AL43"/>
  <c r="AL50"/>
  <c r="AL40"/>
  <c r="AL54"/>
  <c r="AL41"/>
  <c r="D39"/>
  <c r="D41"/>
  <c r="D43"/>
  <c r="S48"/>
  <c r="S44"/>
  <c r="S40"/>
  <c r="S50"/>
  <c r="S42"/>
  <c r="S38"/>
  <c r="S49"/>
  <c r="S45"/>
  <c r="S41"/>
  <c r="S46"/>
  <c r="S43"/>
  <c r="S39"/>
  <c r="S47"/>
  <c r="W48"/>
  <c r="W44"/>
  <c r="W40"/>
  <c r="W50"/>
  <c r="W46"/>
  <c r="W47"/>
  <c r="W49"/>
  <c r="W45"/>
  <c r="W41"/>
  <c r="W42"/>
  <c r="W38"/>
  <c r="W39"/>
  <c r="W43"/>
  <c r="AD49"/>
  <c r="AG49" s="1"/>
  <c r="AD45"/>
  <c r="AD41"/>
  <c r="AD39"/>
  <c r="AD48"/>
  <c r="AD50"/>
  <c r="AD46"/>
  <c r="AD42"/>
  <c r="AD38"/>
  <c r="AG38" s="1"/>
  <c r="AD47"/>
  <c r="AD43"/>
  <c r="AD44"/>
  <c r="AD40"/>
  <c r="AG40" s="1"/>
  <c r="V49"/>
  <c r="V45"/>
  <c r="V41"/>
  <c r="Y41" s="1"/>
  <c r="V39"/>
  <c r="Y39" s="1"/>
  <c r="V48"/>
  <c r="V50"/>
  <c r="V46"/>
  <c r="V42"/>
  <c r="V38"/>
  <c r="V47"/>
  <c r="V43"/>
  <c r="Y43" s="1"/>
  <c r="V44"/>
  <c r="V40"/>
  <c r="G48"/>
  <c r="G44"/>
  <c r="G40"/>
  <c r="G49"/>
  <c r="G45"/>
  <c r="G41"/>
  <c r="G50"/>
  <c r="G46"/>
  <c r="G42"/>
  <c r="G38"/>
  <c r="G47"/>
  <c r="G43"/>
  <c r="G39"/>
  <c r="J49"/>
  <c r="J45"/>
  <c r="J41"/>
  <c r="J47"/>
  <c r="J48"/>
  <c r="J50"/>
  <c r="J46"/>
  <c r="J42"/>
  <c r="J38"/>
  <c r="J43"/>
  <c r="J39"/>
  <c r="J40"/>
  <c r="J44"/>
  <c r="X42"/>
  <c r="X46"/>
  <c r="R49"/>
  <c r="R45"/>
  <c r="R41"/>
  <c r="R47"/>
  <c r="R48"/>
  <c r="R50"/>
  <c r="R46"/>
  <c r="R42"/>
  <c r="R38"/>
  <c r="R43"/>
  <c r="R39"/>
  <c r="R40"/>
  <c r="R44"/>
  <c r="AE48"/>
  <c r="AE44"/>
  <c r="AE40"/>
  <c r="AE50"/>
  <c r="AE46"/>
  <c r="AE47"/>
  <c r="AE49"/>
  <c r="AE45"/>
  <c r="AE41"/>
  <c r="AE42"/>
  <c r="AE38"/>
  <c r="AE39"/>
  <c r="AE43"/>
  <c r="AK52"/>
  <c r="AK48"/>
  <c r="AK44"/>
  <c r="AK40"/>
  <c r="AK50"/>
  <c r="AK42"/>
  <c r="AK38"/>
  <c r="AK51"/>
  <c r="AK53"/>
  <c r="AK49"/>
  <c r="AK45"/>
  <c r="AK41"/>
  <c r="AK54"/>
  <c r="AK46"/>
  <c r="AK47"/>
  <c r="AK39"/>
  <c r="AK43"/>
  <c r="B49"/>
  <c r="B45"/>
  <c r="B41"/>
  <c r="B47"/>
  <c r="B48"/>
  <c r="B50"/>
  <c r="B46"/>
  <c r="B42"/>
  <c r="B38"/>
  <c r="B43"/>
  <c r="B39"/>
  <c r="B44"/>
  <c r="B40"/>
  <c r="O48"/>
  <c r="O44"/>
  <c r="Q44" s="1"/>
  <c r="O40"/>
  <c r="O46"/>
  <c r="O49"/>
  <c r="O45"/>
  <c r="O41"/>
  <c r="O50"/>
  <c r="O42"/>
  <c r="O38"/>
  <c r="O39"/>
  <c r="Q39" s="1"/>
  <c r="O47"/>
  <c r="Q47" s="1"/>
  <c r="O43"/>
  <c r="H40"/>
  <c r="T45"/>
  <c r="T50"/>
  <c r="T43"/>
  <c r="H38"/>
  <c r="T41"/>
  <c r="X38"/>
  <c r="H44"/>
  <c r="X44"/>
  <c r="T48"/>
  <c r="H41"/>
  <c r="H45"/>
  <c r="H49"/>
  <c r="X47"/>
  <c r="Q43"/>
  <c r="H42"/>
  <c r="H46"/>
  <c r="Z49"/>
  <c r="Z45"/>
  <c r="Z41"/>
  <c r="Z47"/>
  <c r="Z43"/>
  <c r="Z48"/>
  <c r="Z50"/>
  <c r="Z46"/>
  <c r="Z42"/>
  <c r="Z38"/>
  <c r="Z39"/>
  <c r="Z40"/>
  <c r="Z44"/>
  <c r="F49"/>
  <c r="F45"/>
  <c r="F41"/>
  <c r="F43"/>
  <c r="F39"/>
  <c r="F48"/>
  <c r="F50"/>
  <c r="F46"/>
  <c r="F42"/>
  <c r="F38"/>
  <c r="F47"/>
  <c r="F44"/>
  <c r="F40"/>
  <c r="AA48"/>
  <c r="AA44"/>
  <c r="AA40"/>
  <c r="AA42"/>
  <c r="AA38"/>
  <c r="AA47"/>
  <c r="AA49"/>
  <c r="AA45"/>
  <c r="AA41"/>
  <c r="AA50"/>
  <c r="AA46"/>
  <c r="AA43"/>
  <c r="AA39"/>
  <c r="AJ53"/>
  <c r="AJ49"/>
  <c r="AJ45"/>
  <c r="AJ41"/>
  <c r="AJ51"/>
  <c r="AJ47"/>
  <c r="AJ52"/>
  <c r="AJ48"/>
  <c r="AJ54"/>
  <c r="AJ50"/>
  <c r="AJ46"/>
  <c r="AJ42"/>
  <c r="AJ38"/>
  <c r="AJ43"/>
  <c r="AJ39"/>
  <c r="AJ44"/>
  <c r="AJ40"/>
  <c r="K48"/>
  <c r="K44"/>
  <c r="K40"/>
  <c r="K50"/>
  <c r="K46"/>
  <c r="K42"/>
  <c r="K38"/>
  <c r="K49"/>
  <c r="K45"/>
  <c r="K41"/>
  <c r="K43"/>
  <c r="K47"/>
  <c r="K39"/>
  <c r="H50"/>
  <c r="H43"/>
  <c r="T40"/>
  <c r="H39"/>
  <c r="T42"/>
  <c r="H48"/>
  <c r="X48"/>
  <c r="T39"/>
  <c r="AK32" i="12"/>
  <c r="B27"/>
  <c r="B26"/>
  <c r="E26" s="1"/>
  <c r="AF33"/>
  <c r="AD33"/>
  <c r="Z33"/>
  <c r="AB33" s="1"/>
  <c r="V33"/>
  <c r="X33" s="1"/>
  <c r="R33"/>
  <c r="S33" s="1"/>
  <c r="N33"/>
  <c r="P33" s="1"/>
  <c r="J33"/>
  <c r="L33" s="1"/>
  <c r="F33"/>
  <c r="H33" s="1"/>
  <c r="B33"/>
  <c r="AD32"/>
  <c r="AE32" s="1"/>
  <c r="Z32"/>
  <c r="AB32" s="1"/>
  <c r="AB35" s="1"/>
  <c r="V32"/>
  <c r="X32" s="1"/>
  <c r="X35" s="1"/>
  <c r="R32"/>
  <c r="T32" s="1"/>
  <c r="T35" s="1"/>
  <c r="N32"/>
  <c r="P32" s="1"/>
  <c r="J32"/>
  <c r="L32" s="1"/>
  <c r="L35" s="1"/>
  <c r="F32"/>
  <c r="H32" s="1"/>
  <c r="H35" s="1"/>
  <c r="B32"/>
  <c r="D32" s="1"/>
  <c r="D35" s="1"/>
  <c r="Q41" i="13" l="1"/>
  <c r="Q40"/>
  <c r="Q50"/>
  <c r="Q46"/>
  <c r="Q48"/>
  <c r="P35" i="12"/>
  <c r="Q38" i="13"/>
  <c r="Q45"/>
  <c r="Y50"/>
  <c r="Y45"/>
  <c r="Y49"/>
  <c r="U47"/>
  <c r="U39"/>
  <c r="M45"/>
  <c r="E39"/>
  <c r="D40"/>
  <c r="D48"/>
  <c r="D49"/>
  <c r="E44"/>
  <c r="E42"/>
  <c r="D42"/>
  <c r="D45"/>
  <c r="D50"/>
  <c r="D47"/>
  <c r="E47" s="1"/>
  <c r="D38"/>
  <c r="E38" s="1"/>
  <c r="D44"/>
  <c r="I38"/>
  <c r="M43"/>
  <c r="I47"/>
  <c r="I50"/>
  <c r="I41"/>
  <c r="AC40"/>
  <c r="AC46"/>
  <c r="E40"/>
  <c r="E48"/>
  <c r="E49"/>
  <c r="U42"/>
  <c r="M41"/>
  <c r="Y40"/>
  <c r="AG50"/>
  <c r="AG45"/>
  <c r="I45"/>
  <c r="U46"/>
  <c r="Y44"/>
  <c r="AG48"/>
  <c r="I44"/>
  <c r="I43"/>
  <c r="AC42"/>
  <c r="AC43"/>
  <c r="U44"/>
  <c r="U38"/>
  <c r="AM38"/>
  <c r="E5" s="1"/>
  <c r="AN38"/>
  <c r="F5" s="1"/>
  <c r="AN51"/>
  <c r="F18" s="1"/>
  <c r="AM51"/>
  <c r="E18" s="1"/>
  <c r="AM50"/>
  <c r="E17" s="1"/>
  <c r="AN50"/>
  <c r="F17" s="1"/>
  <c r="AN49"/>
  <c r="F16" s="1"/>
  <c r="AM49"/>
  <c r="E16" s="1"/>
  <c r="AM44"/>
  <c r="E11" s="1"/>
  <c r="AN44"/>
  <c r="F11" s="1"/>
  <c r="AM42"/>
  <c r="E9" s="1"/>
  <c r="AN42"/>
  <c r="F9" s="1"/>
  <c r="AM48"/>
  <c r="E15" s="1"/>
  <c r="AN48"/>
  <c r="F15" s="1"/>
  <c r="AN41"/>
  <c r="F8" s="1"/>
  <c r="AM41"/>
  <c r="E8" s="1"/>
  <c r="AC47"/>
  <c r="U41"/>
  <c r="M50"/>
  <c r="Y42"/>
  <c r="I46"/>
  <c r="AC44"/>
  <c r="I48"/>
  <c r="AC39"/>
  <c r="AC50"/>
  <c r="AC41"/>
  <c r="E46"/>
  <c r="E41"/>
  <c r="U43"/>
  <c r="U50"/>
  <c r="U45"/>
  <c r="M44"/>
  <c r="M38"/>
  <c r="M48"/>
  <c r="M49"/>
  <c r="Y46"/>
  <c r="AG44"/>
  <c r="AG42"/>
  <c r="AG39"/>
  <c r="AM40"/>
  <c r="E7" s="1"/>
  <c r="AN40"/>
  <c r="F7" s="1"/>
  <c r="AM54"/>
  <c r="E21" s="1"/>
  <c r="AN54"/>
  <c r="F21" s="1"/>
  <c r="AN53"/>
  <c r="F20" s="1"/>
  <c r="AM53"/>
  <c r="E20" s="1"/>
  <c r="AN43"/>
  <c r="F10" s="1"/>
  <c r="AM43"/>
  <c r="E10" s="1"/>
  <c r="AN47"/>
  <c r="F14" s="1"/>
  <c r="AM47"/>
  <c r="E14" s="1"/>
  <c r="AN39"/>
  <c r="F6" s="1"/>
  <c r="AM39"/>
  <c r="E6" s="1"/>
  <c r="AM46"/>
  <c r="E13" s="1"/>
  <c r="AN46"/>
  <c r="F13" s="1"/>
  <c r="AM52"/>
  <c r="E19" s="1"/>
  <c r="AN52"/>
  <c r="F19" s="1"/>
  <c r="AN45"/>
  <c r="F12" s="1"/>
  <c r="AM45"/>
  <c r="E12" s="1"/>
  <c r="AC49"/>
  <c r="U40"/>
  <c r="M39"/>
  <c r="M46"/>
  <c r="Y38"/>
  <c r="Y48"/>
  <c r="AG47"/>
  <c r="I40"/>
  <c r="I42"/>
  <c r="I39"/>
  <c r="I49"/>
  <c r="AC38"/>
  <c r="AC48"/>
  <c r="AC45"/>
  <c r="E43"/>
  <c r="E50"/>
  <c r="E45"/>
  <c r="U48"/>
  <c r="U49"/>
  <c r="M40"/>
  <c r="M42"/>
  <c r="M47"/>
  <c r="Y47"/>
  <c r="AG43"/>
  <c r="AG46"/>
  <c r="AG41"/>
  <c r="E25" i="12"/>
  <c r="E27"/>
  <c r="AL42" s="1"/>
  <c r="W32"/>
  <c r="G32"/>
  <c r="K32"/>
  <c r="AA32"/>
  <c r="AA35" s="1"/>
  <c r="W35"/>
  <c r="G35"/>
  <c r="K35"/>
  <c r="AK35"/>
  <c r="AE35"/>
  <c r="AJ35"/>
  <c r="Z35"/>
  <c r="R35"/>
  <c r="V35"/>
  <c r="F35"/>
  <c r="J35"/>
  <c r="AD35"/>
  <c r="N35"/>
  <c r="AL51"/>
  <c r="T44"/>
  <c r="AB40"/>
  <c r="P44"/>
  <c r="P50"/>
  <c r="X45"/>
  <c r="P40"/>
  <c r="C32"/>
  <c r="C35" s="1"/>
  <c r="S32"/>
  <c r="S35" s="1"/>
  <c r="B35"/>
  <c r="B43" s="1"/>
  <c r="O32"/>
  <c r="O35" s="1"/>
  <c r="AF32"/>
  <c r="AF35" s="1"/>
  <c r="O33"/>
  <c r="K33"/>
  <c r="G33"/>
  <c r="D33"/>
  <c r="C33"/>
  <c r="T33"/>
  <c r="W33"/>
  <c r="AA33"/>
  <c r="D47" l="1"/>
  <c r="L47"/>
  <c r="P43"/>
  <c r="P41"/>
  <c r="AL48"/>
  <c r="X46"/>
  <c r="D41"/>
  <c r="X40"/>
  <c r="X50"/>
  <c r="D48"/>
  <c r="X47"/>
  <c r="AL52"/>
  <c r="L48"/>
  <c r="H38"/>
  <c r="D42"/>
  <c r="H44"/>
  <c r="AB43"/>
  <c r="H41"/>
  <c r="L38"/>
  <c r="AB50"/>
  <c r="AL50"/>
  <c r="B46"/>
  <c r="B49"/>
  <c r="L45"/>
  <c r="AF44"/>
  <c r="T50"/>
  <c r="H40"/>
  <c r="P46"/>
  <c r="AB39"/>
  <c r="L49"/>
  <c r="D46"/>
  <c r="X41"/>
  <c r="H47"/>
  <c r="T40"/>
  <c r="AB46"/>
  <c r="AF45"/>
  <c r="H50"/>
  <c r="T43"/>
  <c r="H45"/>
  <c r="AB44"/>
  <c r="L39"/>
  <c r="T45"/>
  <c r="B47"/>
  <c r="H42"/>
  <c r="P48"/>
  <c r="AB41"/>
  <c r="D50"/>
  <c r="P47"/>
  <c r="X49"/>
  <c r="D45"/>
  <c r="H48"/>
  <c r="P38"/>
  <c r="T41"/>
  <c r="X44"/>
  <c r="AB47"/>
  <c r="H46"/>
  <c r="T39"/>
  <c r="AB45"/>
  <c r="H49"/>
  <c r="T38"/>
  <c r="AB48"/>
  <c r="H39"/>
  <c r="L42"/>
  <c r="P45"/>
  <c r="T48"/>
  <c r="AB38"/>
  <c r="AL45"/>
  <c r="AL39"/>
  <c r="AL41"/>
  <c r="AL38"/>
  <c r="AL54"/>
  <c r="D39"/>
  <c r="X38"/>
  <c r="L40"/>
  <c r="AF39"/>
  <c r="L43"/>
  <c r="T49"/>
  <c r="D43"/>
  <c r="X42"/>
  <c r="P39"/>
  <c r="D44"/>
  <c r="L50"/>
  <c r="X43"/>
  <c r="AL40"/>
  <c r="AL47"/>
  <c r="AL44"/>
  <c r="AL46"/>
  <c r="AB49"/>
  <c r="T42"/>
  <c r="D49"/>
  <c r="P42"/>
  <c r="X48"/>
  <c r="AF38"/>
  <c r="L41"/>
  <c r="T47"/>
  <c r="D38"/>
  <c r="L44"/>
  <c r="T46"/>
  <c r="D40"/>
  <c r="H43"/>
  <c r="L46"/>
  <c r="P49"/>
  <c r="X39"/>
  <c r="AB42"/>
  <c r="AL53"/>
  <c r="AL43"/>
  <c r="AL49"/>
  <c r="AF47"/>
  <c r="AF42"/>
  <c r="AF48"/>
  <c r="AF43"/>
  <c r="AF41"/>
  <c r="O49"/>
  <c r="O45"/>
  <c r="O41"/>
  <c r="O47"/>
  <c r="O39"/>
  <c r="O44"/>
  <c r="O50"/>
  <c r="O46"/>
  <c r="O42"/>
  <c r="O38"/>
  <c r="O43"/>
  <c r="O48"/>
  <c r="O40"/>
  <c r="S47"/>
  <c r="S43"/>
  <c r="S39"/>
  <c r="S49"/>
  <c r="S41"/>
  <c r="S46"/>
  <c r="S38"/>
  <c r="S48"/>
  <c r="S44"/>
  <c r="S40"/>
  <c r="S45"/>
  <c r="S50"/>
  <c r="S42"/>
  <c r="V47"/>
  <c r="V43"/>
  <c r="V39"/>
  <c r="V45"/>
  <c r="V46"/>
  <c r="V38"/>
  <c r="V48"/>
  <c r="V44"/>
  <c r="V40"/>
  <c r="V49"/>
  <c r="V41"/>
  <c r="V50"/>
  <c r="V42"/>
  <c r="C41"/>
  <c r="C50"/>
  <c r="C46"/>
  <c r="C42"/>
  <c r="C38"/>
  <c r="C47"/>
  <c r="C43"/>
  <c r="E43" s="1"/>
  <c r="C39"/>
  <c r="C48"/>
  <c r="C44"/>
  <c r="C40"/>
  <c r="C49"/>
  <c r="C45"/>
  <c r="W49"/>
  <c r="W45"/>
  <c r="W41"/>
  <c r="W43"/>
  <c r="W48"/>
  <c r="W40"/>
  <c r="W50"/>
  <c r="W46"/>
  <c r="W42"/>
  <c r="W38"/>
  <c r="W47"/>
  <c r="W39"/>
  <c r="W44"/>
  <c r="F50"/>
  <c r="F46"/>
  <c r="F42"/>
  <c r="F38"/>
  <c r="F44"/>
  <c r="F45"/>
  <c r="I45" s="1"/>
  <c r="F47"/>
  <c r="F43"/>
  <c r="F39"/>
  <c r="F48"/>
  <c r="F40"/>
  <c r="F49"/>
  <c r="F41"/>
  <c r="AJ51"/>
  <c r="AJ47"/>
  <c r="AJ43"/>
  <c r="AJ39"/>
  <c r="AJ52"/>
  <c r="AJ48"/>
  <c r="AJ44"/>
  <c r="AJ40"/>
  <c r="AJ53"/>
  <c r="AJ49"/>
  <c r="AJ45"/>
  <c r="AJ41"/>
  <c r="AJ54"/>
  <c r="AJ50"/>
  <c r="AJ46"/>
  <c r="AJ42"/>
  <c r="AJ38"/>
  <c r="AA47"/>
  <c r="AA43"/>
  <c r="AA39"/>
  <c r="AA49"/>
  <c r="AA41"/>
  <c r="AA50"/>
  <c r="AA42"/>
  <c r="AA48"/>
  <c r="AA44"/>
  <c r="AA40"/>
  <c r="AA45"/>
  <c r="AA46"/>
  <c r="AA38"/>
  <c r="J49"/>
  <c r="J45"/>
  <c r="J41"/>
  <c r="J47"/>
  <c r="J39"/>
  <c r="J48"/>
  <c r="J40"/>
  <c r="J50"/>
  <c r="J46"/>
  <c r="J42"/>
  <c r="J38"/>
  <c r="J43"/>
  <c r="J44"/>
  <c r="Z49"/>
  <c r="Z45"/>
  <c r="Z41"/>
  <c r="Z47"/>
  <c r="Z39"/>
  <c r="AC39" s="1"/>
  <c r="Z48"/>
  <c r="AC48" s="1"/>
  <c r="Z40"/>
  <c r="Z50"/>
  <c r="AC50" s="1"/>
  <c r="Z46"/>
  <c r="Z42"/>
  <c r="Z38"/>
  <c r="Z43"/>
  <c r="AC43" s="1"/>
  <c r="Z44"/>
  <c r="G49"/>
  <c r="G45"/>
  <c r="G41"/>
  <c r="G43"/>
  <c r="G44"/>
  <c r="G50"/>
  <c r="G46"/>
  <c r="G42"/>
  <c r="G38"/>
  <c r="G47"/>
  <c r="G39"/>
  <c r="G48"/>
  <c r="G40"/>
  <c r="B50"/>
  <c r="B44"/>
  <c r="E44" s="1"/>
  <c r="B41"/>
  <c r="B38"/>
  <c r="E38" s="1"/>
  <c r="AF50"/>
  <c r="AF40"/>
  <c r="AF49"/>
  <c r="N47"/>
  <c r="Q47" s="1"/>
  <c r="N43"/>
  <c r="N39"/>
  <c r="N49"/>
  <c r="N41"/>
  <c r="N50"/>
  <c r="N42"/>
  <c r="N48"/>
  <c r="N44"/>
  <c r="N40"/>
  <c r="N45"/>
  <c r="N46"/>
  <c r="N38"/>
  <c r="AK51"/>
  <c r="AK47"/>
  <c r="AK43"/>
  <c r="AK39"/>
  <c r="AK53"/>
  <c r="AK49"/>
  <c r="AK41"/>
  <c r="AK50"/>
  <c r="AK42"/>
  <c r="AK52"/>
  <c r="AK48"/>
  <c r="AK44"/>
  <c r="AK40"/>
  <c r="AK45"/>
  <c r="AK54"/>
  <c r="AK46"/>
  <c r="AK38"/>
  <c r="AD47"/>
  <c r="AD43"/>
  <c r="AD39"/>
  <c r="AD49"/>
  <c r="AD41"/>
  <c r="AD50"/>
  <c r="AD42"/>
  <c r="AD48"/>
  <c r="AD44"/>
  <c r="AD40"/>
  <c r="AD45"/>
  <c r="AD46"/>
  <c r="AD38"/>
  <c r="R49"/>
  <c r="R45"/>
  <c r="R41"/>
  <c r="R43"/>
  <c r="R44"/>
  <c r="R50"/>
  <c r="R46"/>
  <c r="R42"/>
  <c r="R38"/>
  <c r="R47"/>
  <c r="R39"/>
  <c r="U39" s="1"/>
  <c r="R48"/>
  <c r="U48" s="1"/>
  <c r="R40"/>
  <c r="AE45"/>
  <c r="AE42"/>
  <c r="AE43"/>
  <c r="AE48"/>
  <c r="AE50"/>
  <c r="AE39"/>
  <c r="AE44"/>
  <c r="AE38"/>
  <c r="AE41"/>
  <c r="AE40"/>
  <c r="AE46"/>
  <c r="AE49"/>
  <c r="AE47"/>
  <c r="K47"/>
  <c r="K43"/>
  <c r="K39"/>
  <c r="K45"/>
  <c r="K50"/>
  <c r="K42"/>
  <c r="K48"/>
  <c r="K44"/>
  <c r="K40"/>
  <c r="K49"/>
  <c r="K41"/>
  <c r="K46"/>
  <c r="K38"/>
  <c r="B40"/>
  <c r="B39"/>
  <c r="E39" s="1"/>
  <c r="B45"/>
  <c r="B42"/>
  <c r="B48"/>
  <c r="AF46"/>
  <c r="AG38" l="1"/>
  <c r="E45"/>
  <c r="U45"/>
  <c r="Y46"/>
  <c r="E49"/>
  <c r="AC38"/>
  <c r="AC41"/>
  <c r="U46"/>
  <c r="Q50"/>
  <c r="U43"/>
  <c r="AG47"/>
  <c r="E48"/>
  <c r="U38"/>
  <c r="Q46"/>
  <c r="Q48"/>
  <c r="E41"/>
  <c r="AC44"/>
  <c r="AC46"/>
  <c r="AC49"/>
  <c r="M45"/>
  <c r="I44"/>
  <c r="I50"/>
  <c r="E46"/>
  <c r="Y50"/>
  <c r="Q43"/>
  <c r="AG41"/>
  <c r="Q42"/>
  <c r="Q39"/>
  <c r="E47"/>
  <c r="U49"/>
  <c r="Q49"/>
  <c r="M42"/>
  <c r="I39"/>
  <c r="Y44"/>
  <c r="U50"/>
  <c r="U41"/>
  <c r="AG48"/>
  <c r="AG49"/>
  <c r="Q40"/>
  <c r="E50"/>
  <c r="AC40"/>
  <c r="Y49"/>
  <c r="M48"/>
  <c r="I41"/>
  <c r="M41"/>
  <c r="I46"/>
  <c r="Y42"/>
  <c r="AN42"/>
  <c r="F9" s="1"/>
  <c r="AM42"/>
  <c r="E9" s="1"/>
  <c r="AN40"/>
  <c r="F7" s="1"/>
  <c r="AM40"/>
  <c r="E7" s="1"/>
  <c r="AM38"/>
  <c r="E5" s="1"/>
  <c r="AN38"/>
  <c r="F5" s="1"/>
  <c r="AM53"/>
  <c r="E20" s="1"/>
  <c r="AN53"/>
  <c r="F20" s="1"/>
  <c r="AN51"/>
  <c r="F18" s="1"/>
  <c r="AM51"/>
  <c r="E18" s="1"/>
  <c r="AN46"/>
  <c r="F13" s="1"/>
  <c r="AM46"/>
  <c r="E13" s="1"/>
  <c r="AN45"/>
  <c r="F12" s="1"/>
  <c r="AM45"/>
  <c r="E12" s="1"/>
  <c r="AN44"/>
  <c r="F11" s="1"/>
  <c r="AM44"/>
  <c r="E11" s="1"/>
  <c r="AN43"/>
  <c r="F10" s="1"/>
  <c r="AM43"/>
  <c r="E10" s="1"/>
  <c r="AG46"/>
  <c r="Y45"/>
  <c r="U42"/>
  <c r="Q45"/>
  <c r="AC45"/>
  <c r="M40"/>
  <c r="Y47"/>
  <c r="AG40"/>
  <c r="AG43"/>
  <c r="E40"/>
  <c r="U47"/>
  <c r="AG45"/>
  <c r="AG42"/>
  <c r="AG39"/>
  <c r="Q38"/>
  <c r="Q44"/>
  <c r="Q41"/>
  <c r="AC47"/>
  <c r="M44"/>
  <c r="M46"/>
  <c r="M39"/>
  <c r="M49"/>
  <c r="I49"/>
  <c r="I43"/>
  <c r="I38"/>
  <c r="Y41"/>
  <c r="Y48"/>
  <c r="Y39"/>
  <c r="AM41"/>
  <c r="E8" s="1"/>
  <c r="AN41"/>
  <c r="F8" s="1"/>
  <c r="AM39"/>
  <c r="E6" s="1"/>
  <c r="AN39"/>
  <c r="F6" s="1"/>
  <c r="AN54"/>
  <c r="F21" s="1"/>
  <c r="AM54"/>
  <c r="E21" s="1"/>
  <c r="AN52"/>
  <c r="F19" s="1"/>
  <c r="AM52"/>
  <c r="E19" s="1"/>
  <c r="AM50"/>
  <c r="E17" s="1"/>
  <c r="AN50"/>
  <c r="F17" s="1"/>
  <c r="AN49"/>
  <c r="F16" s="1"/>
  <c r="AM49"/>
  <c r="E16" s="1"/>
  <c r="AN48"/>
  <c r="F15" s="1"/>
  <c r="AM48"/>
  <c r="E15" s="1"/>
  <c r="AM47"/>
  <c r="E14" s="1"/>
  <c r="AN47"/>
  <c r="F14" s="1"/>
  <c r="AG44"/>
  <c r="AC42"/>
  <c r="M38"/>
  <c r="I48"/>
  <c r="Y40"/>
  <c r="E42"/>
  <c r="U40"/>
  <c r="U44"/>
  <c r="AG50"/>
  <c r="M43"/>
  <c r="M50"/>
  <c r="M47"/>
  <c r="I40"/>
  <c r="I47"/>
  <c r="I42"/>
  <c r="Y38"/>
  <c r="Y43"/>
</calcChain>
</file>

<file path=xl/sharedStrings.xml><?xml version="1.0" encoding="utf-8"?>
<sst xmlns="http://schemas.openxmlformats.org/spreadsheetml/2006/main" count="1696" uniqueCount="100">
  <si>
    <t>time</t>
  </si>
  <si>
    <t>q/Cox</t>
  </si>
  <si>
    <t>VG</t>
  </si>
  <si>
    <t>T</t>
  </si>
  <si>
    <t>Set</t>
  </si>
  <si>
    <t>time 1</t>
  </si>
  <si>
    <t>Vt shift 1</t>
  </si>
  <si>
    <t>time 2</t>
  </si>
  <si>
    <t>Vt shift 2</t>
  </si>
  <si>
    <t>time 3</t>
  </si>
  <si>
    <t>Vt shift 3</t>
  </si>
  <si>
    <t>time 4</t>
  </si>
  <si>
    <t>Vt shift 4</t>
  </si>
  <si>
    <t>time 5</t>
  </si>
  <si>
    <t>Vt shift 5</t>
  </si>
  <si>
    <t>time 6</t>
  </si>
  <si>
    <t>Vt shift 6</t>
  </si>
  <si>
    <t>time 7</t>
  </si>
  <si>
    <t>Vt shift 7</t>
  </si>
  <si>
    <t>time 8</t>
  </si>
  <si>
    <t>Vt shift 8</t>
  </si>
  <si>
    <t>Adjustable Parameters</t>
  </si>
  <si>
    <t>Constants</t>
  </si>
  <si>
    <t>gamma bulk traps</t>
  </si>
  <si>
    <t>beta (bulk traps)</t>
  </si>
  <si>
    <t>eta (bulk traps)</t>
  </si>
  <si>
    <t>Not prefactor (cm-2)</t>
  </si>
  <si>
    <t>Ea reverse (eV)</t>
  </si>
  <si>
    <t>Ea diffusion (eV)</t>
  </si>
  <si>
    <t>Ea hole trapping (eV)</t>
  </si>
  <si>
    <t>Ea bulk traps (eV)</t>
  </si>
  <si>
    <t>Calculated dataset</t>
  </si>
  <si>
    <t>1/kT</t>
  </si>
  <si>
    <t>V (IL)</t>
  </si>
  <si>
    <t>Nit 1</t>
  </si>
  <si>
    <t>Nhole 1</t>
  </si>
  <si>
    <t>Not 1</t>
  </si>
  <si>
    <t>Total 1</t>
  </si>
  <si>
    <t>Nit 2</t>
  </si>
  <si>
    <t>Not 2</t>
  </si>
  <si>
    <t>Nhole 2</t>
  </si>
  <si>
    <t>Total 2</t>
  </si>
  <si>
    <t>Nit 3</t>
  </si>
  <si>
    <t>Not 3</t>
  </si>
  <si>
    <t>Nhole 3</t>
  </si>
  <si>
    <t>Total 3</t>
  </si>
  <si>
    <t>Nit 4</t>
  </si>
  <si>
    <t>Not 4</t>
  </si>
  <si>
    <t>Nhole 4</t>
  </si>
  <si>
    <t>Total 4</t>
  </si>
  <si>
    <t>Nit 5</t>
  </si>
  <si>
    <t>Nhole 5</t>
  </si>
  <si>
    <t>Not 5</t>
  </si>
  <si>
    <t>Total 5</t>
  </si>
  <si>
    <t>Nit 6</t>
  </si>
  <si>
    <t>Nhole 6</t>
  </si>
  <si>
    <t>Not 6</t>
  </si>
  <si>
    <t>Total 6</t>
  </si>
  <si>
    <t>Nit 7</t>
  </si>
  <si>
    <t>Nhole 7</t>
  </si>
  <si>
    <t>Not 7</t>
  </si>
  <si>
    <t>Total 7</t>
  </si>
  <si>
    <t>Nit 8</t>
  </si>
  <si>
    <t>Nhole 8</t>
  </si>
  <si>
    <t>Not 8</t>
  </si>
  <si>
    <t>Total 8</t>
  </si>
  <si>
    <t>Ea of Nit</t>
  </si>
  <si>
    <t>EOT of IL (nm)</t>
  </si>
  <si>
    <t>EOT of HK (nm)</t>
  </si>
  <si>
    <t>VG use (V)</t>
  </si>
  <si>
    <t>Nit prefactor (cm-2)</t>
  </si>
  <si>
    <t>Ea forward (eV)</t>
  </si>
  <si>
    <t>Gamma (Vg power law)</t>
  </si>
  <si>
    <t>Nhole prefactor (cm-2)</t>
  </si>
  <si>
    <t>Nit</t>
  </si>
  <si>
    <t>Nhole</t>
  </si>
  <si>
    <t>Not</t>
  </si>
  <si>
    <t>Projection</t>
  </si>
  <si>
    <t>DC</t>
  </si>
  <si>
    <t>50% AC</t>
  </si>
  <si>
    <t>Projection (VG use / T use)</t>
  </si>
  <si>
    <r>
      <t>T use (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C)</t>
    </r>
  </si>
  <si>
    <t>SiO2 control  (1us data)</t>
  </si>
  <si>
    <t>SiON N=17% (1us data)</t>
  </si>
  <si>
    <t>SiO2 control  (1ms data)</t>
  </si>
  <si>
    <t>SiON N=17% (1ms data)</t>
  </si>
  <si>
    <t>SiON N=23% (1us data)</t>
  </si>
  <si>
    <t>SiON N=23% (1ms data)</t>
  </si>
  <si>
    <t>SiON N=29% (1us data)</t>
  </si>
  <si>
    <t>SiON N=29% (1ms data)</t>
  </si>
  <si>
    <t>SiON N=35% (1us data)</t>
  </si>
  <si>
    <t>SiON N=35% (1ms data)</t>
  </si>
  <si>
    <t>SiON N=42% (1us data) (very high N near Si/SiON - large pre-existing hole traps)</t>
  </si>
  <si>
    <t>SiON N=42% (1ms data) (very high N near Si/SiON - large pre-existing hole traps)</t>
  </si>
  <si>
    <t>NBTI Calculator (details, see Mahapatra et; al., IRPS 2011)</t>
  </si>
  <si>
    <t>Hf02 (1us data)  (Note - not fully optimized stack)</t>
  </si>
  <si>
    <t>Hf02 (1ms data)  (Note - not fully optimized stack)</t>
  </si>
  <si>
    <t>HfSiON (1us data) (Note - not fully optimized stack)</t>
  </si>
  <si>
    <t>HfSiON (1ms data) (Note - not fully optimized stack)</t>
  </si>
  <si>
    <t>User data for parameter calibration ( t-stress=1 - 1000s, up to 4 sets of data with varying stress T and up to 4 sets of data with varying stress VG)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</si>
</sst>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/>
    <xf numFmtId="11" fontId="0" fillId="0" borderId="4" xfId="0" applyNumberFormat="1" applyBorder="1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0" fillId="0" borderId="1" xfId="0" applyBorder="1"/>
    <xf numFmtId="0" fontId="0" fillId="0" borderId="7" xfId="0" applyBorder="1"/>
    <xf numFmtId="11" fontId="0" fillId="0" borderId="3" xfId="0" applyNumberFormat="1" applyBorder="1"/>
    <xf numFmtId="11" fontId="0" fillId="0" borderId="5" xfId="0" applyNumberFormat="1" applyBorder="1"/>
    <xf numFmtId="0" fontId="0" fillId="0" borderId="8" xfId="0" applyBorder="1"/>
    <xf numFmtId="0" fontId="0" fillId="0" borderId="4" xfId="0" applyBorder="1" applyProtection="1">
      <protection hidden="1"/>
    </xf>
    <xf numFmtId="0" fontId="1" fillId="0" borderId="0" xfId="0" applyFont="1"/>
    <xf numFmtId="11" fontId="0" fillId="0" borderId="2" xfId="0" applyNumberFormat="1" applyBorder="1"/>
    <xf numFmtId="11" fontId="0" fillId="0" borderId="6" xfId="0" applyNumberFormat="1" applyBorder="1"/>
    <xf numFmtId="11" fontId="0" fillId="0" borderId="0" xfId="0" applyNumberFormat="1" applyBorder="1"/>
    <xf numFmtId="11" fontId="0" fillId="0" borderId="8" xfId="0" applyNumberFormat="1" applyBorder="1"/>
    <xf numFmtId="11" fontId="0" fillId="0" borderId="1" xfId="0" applyNumberFormat="1" applyBorder="1"/>
    <xf numFmtId="11" fontId="0" fillId="0" borderId="7" xfId="0" applyNumberFormat="1" applyBorder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1" fontId="8" fillId="0" borderId="3" xfId="0" applyNumberFormat="1" applyFont="1" applyBorder="1"/>
    <xf numFmtId="11" fontId="8" fillId="0" borderId="4" xfId="0" applyNumberFormat="1" applyFont="1" applyBorder="1"/>
    <xf numFmtId="0" fontId="8" fillId="0" borderId="3" xfId="0" applyNumberFormat="1" applyFont="1" applyBorder="1"/>
    <xf numFmtId="0" fontId="8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Sheet1a!$T$4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Sheet1a!$S$7:$S$29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Sheet1a!$T$7:$T$29</c:f>
              <c:numCache>
                <c:formatCode>General</c:formatCode>
                <c:ptCount val="23"/>
                <c:pt idx="0">
                  <c:v>7.1545504279868248E-3</c:v>
                </c:pt>
                <c:pt idx="1">
                  <c:v>7.1032265736425074E-3</c:v>
                </c:pt>
                <c:pt idx="2">
                  <c:v>7.1904771260278737E-3</c:v>
                </c:pt>
                <c:pt idx="3">
                  <c:v>7.4214344705774375E-3</c:v>
                </c:pt>
                <c:pt idx="4">
                  <c:v>8.2118218274802486E-3</c:v>
                </c:pt>
                <c:pt idx="5">
                  <c:v>8.5556916515874756E-3</c:v>
                </c:pt>
                <c:pt idx="6">
                  <c:v>9.2075046017606032E-3</c:v>
                </c:pt>
                <c:pt idx="7">
                  <c:v>9.9953257659461548E-3</c:v>
                </c:pt>
                <c:pt idx="8">
                  <c:v>1.0734389268504648E-2</c:v>
                </c:pt>
                <c:pt idx="9">
                  <c:v>1.1463188000194391E-2</c:v>
                </c:pt>
                <c:pt idx="10">
                  <c:v>1.1801925438867102E-2</c:v>
                </c:pt>
                <c:pt idx="11">
                  <c:v>1.2553819905011606E-2</c:v>
                </c:pt>
                <c:pt idx="12">
                  <c:v>1.4209014207616862E-2</c:v>
                </c:pt>
              </c:numCache>
            </c:numRef>
          </c:yVal>
        </c:ser>
        <c:ser>
          <c:idx val="1"/>
          <c:order val="1"/>
          <c:tx>
            <c:strRef>
              <c:f>Sheet1a!$V$4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Sheet1a!$U$7:$U$29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Sheet1a!$V$7:$V$29</c:f>
              <c:numCache>
                <c:formatCode>General</c:formatCode>
                <c:ptCount val="23"/>
                <c:pt idx="0">
                  <c:v>8.9119834817688141E-3</c:v>
                </c:pt>
                <c:pt idx="1">
                  <c:v>9.3910428954309625E-3</c:v>
                </c:pt>
                <c:pt idx="2">
                  <c:v>9.8185905441832283E-3</c:v>
                </c:pt>
                <c:pt idx="3">
                  <c:v>1.0627325253268672E-2</c:v>
                </c:pt>
                <c:pt idx="4">
                  <c:v>1.19176949642618E-2</c:v>
                </c:pt>
                <c:pt idx="5">
                  <c:v>1.2455992907570436E-2</c:v>
                </c:pt>
                <c:pt idx="6">
                  <c:v>1.3442443205595067E-2</c:v>
                </c:pt>
                <c:pt idx="7">
                  <c:v>1.4506161150984662E-2</c:v>
                </c:pt>
                <c:pt idx="8">
                  <c:v>1.5508064978482511E-2</c:v>
                </c:pt>
                <c:pt idx="9">
                  <c:v>1.6324526452304561E-2</c:v>
                </c:pt>
                <c:pt idx="10">
                  <c:v>1.7805489693464276E-2</c:v>
                </c:pt>
                <c:pt idx="11">
                  <c:v>1.9026318521829049E-2</c:v>
                </c:pt>
                <c:pt idx="12">
                  <c:v>1.9167975875331294E-2</c:v>
                </c:pt>
              </c:numCache>
            </c:numRef>
          </c:yVal>
        </c:ser>
        <c:ser>
          <c:idx val="2"/>
          <c:order val="2"/>
          <c:tx>
            <c:strRef>
              <c:f>Sheet1a!$X$4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Sheet1a!$W$7:$W$29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Sheet1a!$X$7:$X$29</c:f>
              <c:numCache>
                <c:formatCode>General</c:formatCode>
                <c:ptCount val="23"/>
                <c:pt idx="0">
                  <c:v>1.383767520702984E-2</c:v>
                </c:pt>
                <c:pt idx="1">
                  <c:v>1.4388132008094049E-2</c:v>
                </c:pt>
                <c:pt idx="2">
                  <c:v>1.568585698043547E-2</c:v>
                </c:pt>
                <c:pt idx="3">
                  <c:v>1.673449256235127E-2</c:v>
                </c:pt>
                <c:pt idx="4">
                  <c:v>1.8041443067671237E-2</c:v>
                </c:pt>
                <c:pt idx="5">
                  <c:v>2.0129488698523622E-2</c:v>
                </c:pt>
                <c:pt idx="6">
                  <c:v>2.2069925801716673E-2</c:v>
                </c:pt>
                <c:pt idx="7">
                  <c:v>2.3785874935760433E-2</c:v>
                </c:pt>
                <c:pt idx="8">
                  <c:v>2.5046697776186691E-2</c:v>
                </c:pt>
                <c:pt idx="9">
                  <c:v>2.7263900868741323E-2</c:v>
                </c:pt>
                <c:pt idx="10">
                  <c:v>2.8546249952784958E-2</c:v>
                </c:pt>
                <c:pt idx="11">
                  <c:v>3.0286800508105387E-2</c:v>
                </c:pt>
                <c:pt idx="12">
                  <c:v>3.3463459030448027E-2</c:v>
                </c:pt>
              </c:numCache>
            </c:numRef>
          </c:yVal>
        </c:ser>
        <c:ser>
          <c:idx val="3"/>
          <c:order val="3"/>
          <c:tx>
            <c:strRef>
              <c:f>Sheet1a!$Z$4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Sheet1a!$Y$7:$Y$29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Sheet1a!$Z$7:$Z$29</c:f>
              <c:numCache>
                <c:formatCode>General</c:formatCode>
                <c:ptCount val="23"/>
                <c:pt idx="0">
                  <c:v>2.1927898738549091E-2</c:v>
                </c:pt>
                <c:pt idx="1">
                  <c:v>2.3156085576573109E-2</c:v>
                </c:pt>
                <c:pt idx="2">
                  <c:v>2.5505519501552824E-2</c:v>
                </c:pt>
                <c:pt idx="3">
                  <c:v>2.7210074321607384E-2</c:v>
                </c:pt>
                <c:pt idx="4">
                  <c:v>2.9044253082350428E-2</c:v>
                </c:pt>
                <c:pt idx="5">
                  <c:v>3.1192769899263239E-2</c:v>
                </c:pt>
                <c:pt idx="6">
                  <c:v>3.3046392251109169E-2</c:v>
                </c:pt>
                <c:pt idx="7">
                  <c:v>3.4695856896371287E-2</c:v>
                </c:pt>
                <c:pt idx="8">
                  <c:v>3.6899463888076543E-2</c:v>
                </c:pt>
                <c:pt idx="9">
                  <c:v>3.9611844846984288E-2</c:v>
                </c:pt>
                <c:pt idx="10">
                  <c:v>4.1922391589757871E-2</c:v>
                </c:pt>
                <c:pt idx="11">
                  <c:v>4.5477328163141109E-2</c:v>
                </c:pt>
                <c:pt idx="12">
                  <c:v>4.9664181447381474E-2</c:v>
                </c:pt>
              </c:numCache>
            </c:numRef>
          </c:yVal>
        </c:ser>
        <c:ser>
          <c:idx val="4"/>
          <c:order val="4"/>
          <c:tx>
            <c:strRef>
              <c:f>Sheet1a!$T$4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Sheet1a!$U$38:$U$50</c:f>
              <c:numCache>
                <c:formatCode>0.00E+00</c:formatCode>
                <c:ptCount val="13"/>
                <c:pt idx="0">
                  <c:v>5.9582798691313922E-3</c:v>
                </c:pt>
                <c:pt idx="1">
                  <c:v>6.3427585796373099E-3</c:v>
                </c:pt>
                <c:pt idx="2">
                  <c:v>6.7760039351892898E-3</c:v>
                </c:pt>
                <c:pt idx="3">
                  <c:v>7.1657293658890942E-3</c:v>
                </c:pt>
                <c:pt idx="4">
                  <c:v>7.4346209855481373E-3</c:v>
                </c:pt>
                <c:pt idx="5">
                  <c:v>8.0074862842354697E-3</c:v>
                </c:pt>
                <c:pt idx="6">
                  <c:v>8.6542786569150758E-3</c:v>
                </c:pt>
                <c:pt idx="7">
                  <c:v>9.2372522437105184E-3</c:v>
                </c:pt>
                <c:pt idx="8">
                  <c:v>9.6401140067822917E-3</c:v>
                </c:pt>
                <c:pt idx="9">
                  <c:v>1.0500140319393562E-2</c:v>
                </c:pt>
                <c:pt idx="10">
                  <c:v>1.1474002854691875E-2</c:v>
                </c:pt>
                <c:pt idx="11">
                  <c:v>1.2354363511143558E-2</c:v>
                </c:pt>
                <c:pt idx="12">
                  <c:v>1.2964163949304138E-2</c:v>
                </c:pt>
              </c:numCache>
            </c:numRef>
          </c:yVal>
        </c:ser>
        <c:ser>
          <c:idx val="5"/>
          <c:order val="5"/>
          <c:tx>
            <c:strRef>
              <c:f>Sheet1a!$V$4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Sheet1a!$Y$38:$Y$50</c:f>
              <c:numCache>
                <c:formatCode>0.00E+00</c:formatCode>
                <c:ptCount val="13"/>
                <c:pt idx="0">
                  <c:v>9.5668725359709713E-3</c:v>
                </c:pt>
                <c:pt idx="1">
                  <c:v>1.0190754353694388E-2</c:v>
                </c:pt>
                <c:pt idx="2">
                  <c:v>1.0895093661950798E-2</c:v>
                </c:pt>
                <c:pt idx="3">
                  <c:v>1.1529887678447323E-2</c:v>
                </c:pt>
                <c:pt idx="4">
                  <c:v>1.1968532972686829E-2</c:v>
                </c:pt>
                <c:pt idx="5">
                  <c:v>1.2904876575499619E-2</c:v>
                </c:pt>
                <c:pt idx="6">
                  <c:v>1.3965038224663093E-2</c:v>
                </c:pt>
                <c:pt idx="7">
                  <c:v>1.4923303442178362E-2</c:v>
                </c:pt>
                <c:pt idx="8">
                  <c:v>1.5587005925637892E-2</c:v>
                </c:pt>
                <c:pt idx="9">
                  <c:v>1.7007946777448549E-2</c:v>
                </c:pt>
                <c:pt idx="10">
                  <c:v>1.8623615125257967E-2</c:v>
                </c:pt>
                <c:pt idx="11">
                  <c:v>2.0090165712735274E-2</c:v>
                </c:pt>
                <c:pt idx="12">
                  <c:v>2.1109304687355997E-2</c:v>
                </c:pt>
              </c:numCache>
            </c:numRef>
          </c:yVal>
        </c:ser>
        <c:ser>
          <c:idx val="6"/>
          <c:order val="6"/>
          <c:tx>
            <c:strRef>
              <c:f>Sheet1a!$X$4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Sheet1a!$AC$38:$AC$50</c:f>
              <c:numCache>
                <c:formatCode>0.00E+00</c:formatCode>
                <c:ptCount val="13"/>
                <c:pt idx="0">
                  <c:v>1.473379560749259E-2</c:v>
                </c:pt>
                <c:pt idx="1">
                  <c:v>1.570831113115595E-2</c:v>
                </c:pt>
                <c:pt idx="2">
                  <c:v>1.6811239149622941E-2</c:v>
                </c:pt>
                <c:pt idx="3">
                  <c:v>1.7807749792085183E-2</c:v>
                </c:pt>
                <c:pt idx="4">
                  <c:v>1.8497715098437173E-2</c:v>
                </c:pt>
                <c:pt idx="5">
                  <c:v>1.9974267913034194E-2</c:v>
                </c:pt>
                <c:pt idx="6">
                  <c:v>2.165216790424675E-2</c:v>
                </c:pt>
                <c:pt idx="7">
                  <c:v>2.3174304162876653E-2</c:v>
                </c:pt>
                <c:pt idx="8">
                  <c:v>2.423157604969706E-2</c:v>
                </c:pt>
                <c:pt idx="9">
                  <c:v>2.6503323521040456E-2</c:v>
                </c:pt>
                <c:pt idx="10">
                  <c:v>2.9099694760270221E-2</c:v>
                </c:pt>
                <c:pt idx="11">
                  <c:v>3.1468348410153099E-2</c:v>
                </c:pt>
                <c:pt idx="12">
                  <c:v>3.3120873450672002E-2</c:v>
                </c:pt>
              </c:numCache>
            </c:numRef>
          </c:yVal>
        </c:ser>
        <c:ser>
          <c:idx val="7"/>
          <c:order val="7"/>
          <c:tx>
            <c:strRef>
              <c:f>Sheet1a!$Z$4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Sheet1a!$AG$38:$AG$50</c:f>
              <c:numCache>
                <c:formatCode>0.00E+00</c:formatCode>
                <c:ptCount val="13"/>
                <c:pt idx="0">
                  <c:v>2.1926434074839286E-2</c:v>
                </c:pt>
                <c:pt idx="1">
                  <c:v>2.3403484868997168E-2</c:v>
                </c:pt>
                <c:pt idx="2">
                  <c:v>2.5080430688361084E-2</c:v>
                </c:pt>
                <c:pt idx="3">
                  <c:v>2.6600332298242869E-2</c:v>
                </c:pt>
                <c:pt idx="4">
                  <c:v>2.7655301535969668E-2</c:v>
                </c:pt>
                <c:pt idx="5">
                  <c:v>2.9920072784709959E-2</c:v>
                </c:pt>
                <c:pt idx="6">
                  <c:v>3.2505190232285007E-2</c:v>
                </c:pt>
                <c:pt idx="7">
                  <c:v>3.4860649861153066E-2</c:v>
                </c:pt>
                <c:pt idx="8">
                  <c:v>3.6502380202234126E-2</c:v>
                </c:pt>
                <c:pt idx="9">
                  <c:v>4.0045087632672074E-2</c:v>
                </c:pt>
                <c:pt idx="10">
                  <c:v>4.411832509498783E-2</c:v>
                </c:pt>
                <c:pt idx="11">
                  <c:v>4.785574774173007E-2</c:v>
                </c:pt>
                <c:pt idx="12">
                  <c:v>5.0474718860096988E-2</c:v>
                </c:pt>
              </c:numCache>
            </c:numRef>
          </c:yVal>
        </c:ser>
        <c:axId val="74893568"/>
        <c:axId val="74252288"/>
      </c:scatterChart>
      <c:valAx>
        <c:axId val="74893568"/>
        <c:scaling>
          <c:logBase val="10"/>
          <c:orientation val="minMax"/>
        </c:scaling>
        <c:axPos val="b"/>
        <c:numFmt formatCode="General" sourceLinked="1"/>
        <c:tickLblPos val="nextTo"/>
        <c:crossAx val="74252288"/>
        <c:crossesAt val="1.0000000000000015E-3"/>
        <c:crossBetween val="midCat"/>
      </c:valAx>
      <c:valAx>
        <c:axId val="74252288"/>
        <c:scaling>
          <c:logBase val="10"/>
          <c:orientation val="minMax"/>
          <c:max val="0.1"/>
          <c:min val="3.0000000000000035E-3"/>
        </c:scaling>
        <c:axPos val="l"/>
        <c:majorGridlines/>
        <c:numFmt formatCode="General" sourceLinked="1"/>
        <c:tickLblPos val="nextTo"/>
        <c:crossAx val="74893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Sheet3a!$J$7:$J$29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Sheet3a!$K$7:$K$29</c:f>
              <c:numCache>
                <c:formatCode>General</c:formatCode>
                <c:ptCount val="23"/>
                <c:pt idx="0">
                  <c:v>9.2899999999999996E-3</c:v>
                </c:pt>
                <c:pt idx="1">
                  <c:v>9.8300000000000002E-3</c:v>
                </c:pt>
                <c:pt idx="2">
                  <c:v>1.0030000000000001E-2</c:v>
                </c:pt>
                <c:pt idx="3">
                  <c:v>1.051E-2</c:v>
                </c:pt>
                <c:pt idx="4">
                  <c:v>1.125E-2</c:v>
                </c:pt>
                <c:pt idx="5">
                  <c:v>1.123E-2</c:v>
                </c:pt>
                <c:pt idx="6">
                  <c:v>1.201E-2</c:v>
                </c:pt>
                <c:pt idx="7">
                  <c:v>1.303E-2</c:v>
                </c:pt>
                <c:pt idx="8">
                  <c:v>1.4330000000000001E-2</c:v>
                </c:pt>
                <c:pt idx="9">
                  <c:v>1.538E-2</c:v>
                </c:pt>
                <c:pt idx="10">
                  <c:v>1.661E-2</c:v>
                </c:pt>
                <c:pt idx="11">
                  <c:v>1.7850000000000001E-2</c:v>
                </c:pt>
                <c:pt idx="12">
                  <c:v>1.8890000000000001E-2</c:v>
                </c:pt>
              </c:numCache>
            </c:numRef>
          </c:yVal>
        </c:ser>
        <c:ser>
          <c:idx val="1"/>
          <c:order val="1"/>
          <c:tx>
            <c:strRef>
              <c:f>Sheet3a!$M$5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Sheet3a!$M$7:$M$29</c:f>
              <c:numCache>
                <c:formatCode>General</c:formatCode>
                <c:ptCount val="23"/>
                <c:pt idx="0">
                  <c:v>1.272E-2</c:v>
                </c:pt>
                <c:pt idx="1">
                  <c:v>1.3310000000000001E-2</c:v>
                </c:pt>
                <c:pt idx="2">
                  <c:v>1.3690000000000001E-2</c:v>
                </c:pt>
                <c:pt idx="3">
                  <c:v>1.409E-2</c:v>
                </c:pt>
                <c:pt idx="4">
                  <c:v>1.5480000000000001E-2</c:v>
                </c:pt>
                <c:pt idx="5">
                  <c:v>1.61E-2</c:v>
                </c:pt>
                <c:pt idx="6">
                  <c:v>1.7510000000000001E-2</c:v>
                </c:pt>
                <c:pt idx="7">
                  <c:v>1.9220000000000001E-2</c:v>
                </c:pt>
                <c:pt idx="8">
                  <c:v>2.0570000000000001E-2</c:v>
                </c:pt>
                <c:pt idx="9">
                  <c:v>2.1420000000000002E-2</c:v>
                </c:pt>
                <c:pt idx="10">
                  <c:v>2.2689999999999998E-2</c:v>
                </c:pt>
                <c:pt idx="11">
                  <c:v>2.4250000000000001E-2</c:v>
                </c:pt>
                <c:pt idx="12">
                  <c:v>2.6890000000000001E-2</c:v>
                </c:pt>
              </c:numCache>
            </c:numRef>
          </c:yVal>
        </c:ser>
        <c:ser>
          <c:idx val="2"/>
          <c:order val="2"/>
          <c:tx>
            <c:strRef>
              <c:f>Sheet3a!$O$5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Sheet3a!$N$7:$N$29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Sheet3a!$O$7:$O$29</c:f>
              <c:numCache>
                <c:formatCode>General</c:formatCode>
                <c:ptCount val="23"/>
                <c:pt idx="0">
                  <c:v>1.554E-2</c:v>
                </c:pt>
                <c:pt idx="1">
                  <c:v>1.6650000000000002E-2</c:v>
                </c:pt>
                <c:pt idx="2">
                  <c:v>1.8020000000000001E-2</c:v>
                </c:pt>
                <c:pt idx="3">
                  <c:v>1.9089999999999999E-2</c:v>
                </c:pt>
                <c:pt idx="4">
                  <c:v>2.0709999999999999E-2</c:v>
                </c:pt>
                <c:pt idx="5">
                  <c:v>2.2200000000000001E-2</c:v>
                </c:pt>
                <c:pt idx="6">
                  <c:v>2.3429999999999999E-2</c:v>
                </c:pt>
                <c:pt idx="7">
                  <c:v>2.5049999999999999E-2</c:v>
                </c:pt>
                <c:pt idx="8">
                  <c:v>2.6970000000000001E-2</c:v>
                </c:pt>
                <c:pt idx="9">
                  <c:v>2.887E-2</c:v>
                </c:pt>
                <c:pt idx="10">
                  <c:v>3.0689999999999999E-2</c:v>
                </c:pt>
                <c:pt idx="11">
                  <c:v>3.286E-2</c:v>
                </c:pt>
                <c:pt idx="12">
                  <c:v>3.6150000000000002E-2</c:v>
                </c:pt>
              </c:numCache>
            </c:numRef>
          </c:yVal>
        </c:ser>
        <c:ser>
          <c:idx val="3"/>
          <c:order val="3"/>
          <c:tx>
            <c:strRef>
              <c:f>Sheet3a!$Q$5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Sheet3a!$P$7:$P$29</c:f>
              <c:numCache>
                <c:formatCode>General</c:formatCode>
                <c:ptCount val="23"/>
              </c:numCache>
            </c:numRef>
          </c:xVal>
          <c:yVal>
            <c:numRef>
              <c:f>Sheet3a!$Q$7:$Q$29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Sheet3a!$K$5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Sheet3a!$E$38:$E$50</c:f>
              <c:numCache>
                <c:formatCode>0.00E+00</c:formatCode>
                <c:ptCount val="13"/>
                <c:pt idx="0">
                  <c:v>9.7449705277537352E-3</c:v>
                </c:pt>
                <c:pt idx="1">
                  <c:v>1.044790969038961E-2</c:v>
                </c:pt>
                <c:pt idx="2">
                  <c:v>1.1238091190172274E-2</c:v>
                </c:pt>
                <c:pt idx="3">
                  <c:v>1.1947152310286289E-2</c:v>
                </c:pt>
                <c:pt idx="4">
                  <c:v>1.2435402436533276E-2</c:v>
                </c:pt>
                <c:pt idx="5">
                  <c:v>1.3472962587184971E-2</c:v>
                </c:pt>
                <c:pt idx="6">
                  <c:v>1.4640089808583983E-2</c:v>
                </c:pt>
                <c:pt idx="7">
                  <c:v>1.5688124324982667E-2</c:v>
                </c:pt>
                <c:pt idx="8">
                  <c:v>1.6410189761068211E-2</c:v>
                </c:pt>
                <c:pt idx="9">
                  <c:v>1.7945722243739082E-2</c:v>
                </c:pt>
                <c:pt idx="10">
                  <c:v>1.9674814307098682E-2</c:v>
                </c:pt>
                <c:pt idx="11">
                  <c:v>2.1229118227890562E-2</c:v>
                </c:pt>
                <c:pt idx="12">
                  <c:v>2.2300902135520943E-2</c:v>
                </c:pt>
              </c:numCache>
            </c:numRef>
          </c:yVal>
        </c:ser>
        <c:ser>
          <c:idx val="5"/>
          <c:order val="5"/>
          <c:tx>
            <c:strRef>
              <c:f>Sheet3a!$M$5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Sheet3a!$I$38:$I$50</c:f>
              <c:numCache>
                <c:formatCode>0.00E+00</c:formatCode>
                <c:ptCount val="13"/>
                <c:pt idx="0">
                  <c:v>1.1647504822514192E-2</c:v>
                </c:pt>
                <c:pt idx="1">
                  <c:v>1.2539763790515612E-2</c:v>
                </c:pt>
                <c:pt idx="2">
                  <c:v>1.3543044064546426E-2</c:v>
                </c:pt>
                <c:pt idx="3">
                  <c:v>1.4443584781744729E-2</c:v>
                </c:pt>
                <c:pt idx="4">
                  <c:v>1.5063828327816477E-2</c:v>
                </c:pt>
                <c:pt idx="5">
                  <c:v>1.6382273528822055E-2</c:v>
                </c:pt>
                <c:pt idx="6">
                  <c:v>1.7866004151225776E-2</c:v>
                </c:pt>
                <c:pt idx="7">
                  <c:v>1.9198921559805203E-2</c:v>
                </c:pt>
                <c:pt idx="8">
                  <c:v>2.0117587826125327E-2</c:v>
                </c:pt>
                <c:pt idx="9">
                  <c:v>2.2072095355825983E-2</c:v>
                </c:pt>
                <c:pt idx="10">
                  <c:v>2.4274429484190656E-2</c:v>
                </c:pt>
                <c:pt idx="11">
                  <c:v>2.6255458820927828E-2</c:v>
                </c:pt>
                <c:pt idx="12">
                  <c:v>2.762222653514804E-2</c:v>
                </c:pt>
              </c:numCache>
            </c:numRef>
          </c:yVal>
        </c:ser>
        <c:ser>
          <c:idx val="6"/>
          <c:order val="6"/>
          <c:tx>
            <c:strRef>
              <c:f>Sheet3a!$O$5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Sheet3a!$M$38:$M$50</c:f>
              <c:numCache>
                <c:formatCode>0.00E+00</c:formatCode>
                <c:ptCount val="13"/>
                <c:pt idx="0">
                  <c:v>1.4256206524060301E-2</c:v>
                </c:pt>
                <c:pt idx="1">
                  <c:v>1.5416394202348808E-2</c:v>
                </c:pt>
                <c:pt idx="2">
                  <c:v>1.6721439652079405E-2</c:v>
                </c:pt>
                <c:pt idx="3">
                  <c:v>1.7893298646745236E-2</c:v>
                </c:pt>
                <c:pt idx="4">
                  <c:v>1.8700664046450318E-2</c:v>
                </c:pt>
                <c:pt idx="5">
                  <c:v>2.0417562436478066E-2</c:v>
                </c:pt>
                <c:pt idx="6">
                  <c:v>2.2350830165308436E-2</c:v>
                </c:pt>
                <c:pt idx="7">
                  <c:v>2.4088622567225222E-2</c:v>
                </c:pt>
                <c:pt idx="8">
                  <c:v>2.5286905926631003E-2</c:v>
                </c:pt>
                <c:pt idx="9">
                  <c:v>2.7837871078800536E-2</c:v>
                </c:pt>
                <c:pt idx="10">
                  <c:v>3.071484278372949E-2</c:v>
                </c:pt>
                <c:pt idx="11">
                  <c:v>3.3305032380687542E-2</c:v>
                </c:pt>
                <c:pt idx="12">
                  <c:v>3.5093355267464488E-2</c:v>
                </c:pt>
              </c:numCache>
            </c:numRef>
          </c:yVal>
        </c:ser>
        <c:ser>
          <c:idx val="7"/>
          <c:order val="7"/>
          <c:tx>
            <c:strRef>
              <c:f>Sheet3a!$Q$5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Sheet3a!$Q$38:$Q$50</c:f>
              <c:numCache>
                <c:formatCode>0.00E+00</c:formatCode>
                <c:ptCount val="13"/>
                <c:pt idx="0">
                  <c:v>1.7553883356200103E-2</c:v>
                </c:pt>
                <c:pt idx="1">
                  <c:v>1.9063039186803039E-2</c:v>
                </c:pt>
                <c:pt idx="2">
                  <c:v>2.076143166804454E-2</c:v>
                </c:pt>
                <c:pt idx="3">
                  <c:v>2.2287230700047126E-2</c:v>
                </c:pt>
                <c:pt idx="4">
                  <c:v>2.3338855325783898E-2</c:v>
                </c:pt>
                <c:pt idx="5">
                  <c:v>2.5576296641952448E-2</c:v>
                </c:pt>
                <c:pt idx="6">
                  <c:v>2.809753462840665E-2</c:v>
                </c:pt>
                <c:pt idx="7">
                  <c:v>3.0365507426260339E-2</c:v>
                </c:pt>
                <c:pt idx="8">
                  <c:v>3.1930292004819623E-2</c:v>
                </c:pt>
                <c:pt idx="9">
                  <c:v>3.5263985400237424E-2</c:v>
                </c:pt>
                <c:pt idx="10">
                  <c:v>3.902780152641265E-2</c:v>
                </c:pt>
                <c:pt idx="11">
                  <c:v>4.242012889483484E-2</c:v>
                </c:pt>
                <c:pt idx="12">
                  <c:v>4.476429965198999E-2</c:v>
                </c:pt>
              </c:numCache>
            </c:numRef>
          </c:yVal>
        </c:ser>
        <c:axId val="92404352"/>
        <c:axId val="92483968"/>
      </c:scatterChart>
      <c:valAx>
        <c:axId val="92404352"/>
        <c:scaling>
          <c:logBase val="10"/>
          <c:orientation val="minMax"/>
        </c:scaling>
        <c:axPos val="b"/>
        <c:numFmt formatCode="General" sourceLinked="1"/>
        <c:tickLblPos val="nextTo"/>
        <c:crossAx val="92483968"/>
        <c:crossesAt val="1.0000000000000026E-3"/>
        <c:crossBetween val="midCat"/>
      </c:valAx>
      <c:valAx>
        <c:axId val="92483968"/>
        <c:scaling>
          <c:logBase val="10"/>
          <c:orientation val="minMax"/>
          <c:max val="0.1"/>
          <c:min val="3.0000000000000009E-3"/>
        </c:scaling>
        <c:axPos val="l"/>
        <c:majorGridlines/>
        <c:numFmt formatCode="General" sourceLinked="1"/>
        <c:tickLblPos val="nextTo"/>
        <c:crossAx val="92404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Sheet3b!$T$4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Sheet3b!$S$7:$S$29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Sheet3b!$T$7:$T$29</c:f>
              <c:numCache>
                <c:formatCode>0.00E+00</c:formatCode>
                <c:ptCount val="23"/>
                <c:pt idx="0">
                  <c:v>4.4177448561919771E-3</c:v>
                </c:pt>
                <c:pt idx="1">
                  <c:v>4.9441523303006829E-3</c:v>
                </c:pt>
                <c:pt idx="2">
                  <c:v>5.2506461556862715E-3</c:v>
                </c:pt>
                <c:pt idx="3">
                  <c:v>5.6558413824672896E-3</c:v>
                </c:pt>
                <c:pt idx="4">
                  <c:v>6.4298681618312091E-3</c:v>
                </c:pt>
                <c:pt idx="5">
                  <c:v>7.1484836281307459E-3</c:v>
                </c:pt>
                <c:pt idx="6">
                  <c:v>7.4982675418477588E-3</c:v>
                </c:pt>
                <c:pt idx="7">
                  <c:v>8.0402594477556027E-3</c:v>
                </c:pt>
                <c:pt idx="8">
                  <c:v>8.5545456971315402E-3</c:v>
                </c:pt>
                <c:pt idx="9">
                  <c:v>9.358009736560648E-3</c:v>
                </c:pt>
                <c:pt idx="10">
                  <c:v>1.07034656818976E-2</c:v>
                </c:pt>
                <c:pt idx="11">
                  <c:v>1.1368401438666409E-2</c:v>
                </c:pt>
                <c:pt idx="12">
                  <c:v>1.2055848041367671E-2</c:v>
                </c:pt>
              </c:numCache>
            </c:numRef>
          </c:yVal>
        </c:ser>
        <c:ser>
          <c:idx val="1"/>
          <c:order val="1"/>
          <c:tx>
            <c:strRef>
              <c:f>Sheet3b!$V$4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Sheet3b!$U$7:$U$29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Sheet3b!$V$7:$V$29</c:f>
              <c:numCache>
                <c:formatCode>0.00E+00</c:formatCode>
                <c:ptCount val="23"/>
                <c:pt idx="0">
                  <c:v>7.1723368339329328E-3</c:v>
                </c:pt>
                <c:pt idx="1">
                  <c:v>7.781110792608307E-3</c:v>
                </c:pt>
                <c:pt idx="2">
                  <c:v>8.9924782636783187E-3</c:v>
                </c:pt>
                <c:pt idx="3">
                  <c:v>9.4529215116104324E-3</c:v>
                </c:pt>
                <c:pt idx="4">
                  <c:v>1.049432670995412E-2</c:v>
                </c:pt>
                <c:pt idx="5">
                  <c:v>1.2246483230608774E-2</c:v>
                </c:pt>
                <c:pt idx="6">
                  <c:v>1.3439309362835921E-2</c:v>
                </c:pt>
                <c:pt idx="7">
                  <c:v>1.4530158131427141E-2</c:v>
                </c:pt>
                <c:pt idx="8">
                  <c:v>1.5806420288447351E-2</c:v>
                </c:pt>
                <c:pt idx="9">
                  <c:v>1.6980705081831634E-2</c:v>
                </c:pt>
                <c:pt idx="10">
                  <c:v>1.8423839288437969E-2</c:v>
                </c:pt>
                <c:pt idx="11">
                  <c:v>1.9100598156204074E-2</c:v>
                </c:pt>
                <c:pt idx="12">
                  <c:v>1.9786627693391776E-2</c:v>
                </c:pt>
              </c:numCache>
            </c:numRef>
          </c:yVal>
        </c:ser>
        <c:ser>
          <c:idx val="2"/>
          <c:order val="2"/>
          <c:tx>
            <c:strRef>
              <c:f>Sheet3b!$X$4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Sheet3b!$W$7:$W$29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Sheet3b!$X$7:$X$29</c:f>
              <c:numCache>
                <c:formatCode>0.00E+00</c:formatCode>
                <c:ptCount val="23"/>
                <c:pt idx="0">
                  <c:v>1.1253370329963942E-2</c:v>
                </c:pt>
                <c:pt idx="1">
                  <c:v>1.2404805642223446E-2</c:v>
                </c:pt>
                <c:pt idx="2">
                  <c:v>1.3811091970262706E-2</c:v>
                </c:pt>
                <c:pt idx="3">
                  <c:v>1.4925681352529665E-2</c:v>
                </c:pt>
                <c:pt idx="4">
                  <c:v>1.660524166134545E-2</c:v>
                </c:pt>
                <c:pt idx="5">
                  <c:v>1.8118995285195613E-2</c:v>
                </c:pt>
                <c:pt idx="6">
                  <c:v>1.9396320858262126E-2</c:v>
                </c:pt>
                <c:pt idx="7">
                  <c:v>2.1075881167077908E-2</c:v>
                </c:pt>
                <c:pt idx="8">
                  <c:v>2.3050208915831739E-2</c:v>
                </c:pt>
                <c:pt idx="9">
                  <c:v>2.5021466170419827E-2</c:v>
                </c:pt>
                <c:pt idx="10">
                  <c:v>2.6879115140864867E-2</c:v>
                </c:pt>
                <c:pt idx="11">
                  <c:v>2.9123646376229145E-2</c:v>
                </c:pt>
                <c:pt idx="12">
                  <c:v>3.2531894900516896E-2</c:v>
                </c:pt>
              </c:numCache>
            </c:numRef>
          </c:yVal>
        </c:ser>
        <c:ser>
          <c:idx val="3"/>
          <c:order val="3"/>
          <c:tx>
            <c:strRef>
              <c:f>Sheet3b!$Z$4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Sheet3b!$Y$7:$Y$29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Sheet3b!$Z$7:$Z$29</c:f>
              <c:numCache>
                <c:formatCode>0.00E+00</c:formatCode>
                <c:ptCount val="23"/>
                <c:pt idx="0">
                  <c:v>2.1689678045516071E-2</c:v>
                </c:pt>
                <c:pt idx="1">
                  <c:v>2.4504003762140587E-2</c:v>
                </c:pt>
                <c:pt idx="2">
                  <c:v>2.6250991664466899E-2</c:v>
                </c:pt>
                <c:pt idx="3">
                  <c:v>2.8366522220160267E-2</c:v>
                </c:pt>
                <c:pt idx="4">
                  <c:v>3.1238283155491261E-2</c:v>
                </c:pt>
                <c:pt idx="5">
                  <c:v>3.3784577851484823E-2</c:v>
                </c:pt>
                <c:pt idx="6">
                  <c:v>3.6450529253116974E-2</c:v>
                </c:pt>
                <c:pt idx="7">
                  <c:v>3.9561603599725693E-2</c:v>
                </c:pt>
                <c:pt idx="8">
                  <c:v>4.3361900570813253E-2</c:v>
                </c:pt>
                <c:pt idx="9">
                  <c:v>4.6932456667074886E-2</c:v>
                </c:pt>
                <c:pt idx="10">
                  <c:v>4.9225079147113847E-2</c:v>
                </c:pt>
                <c:pt idx="11">
                  <c:v>5.1579923114085435E-2</c:v>
                </c:pt>
                <c:pt idx="12">
                  <c:v>4.7793984947674228E-2</c:v>
                </c:pt>
              </c:numCache>
            </c:numRef>
          </c:yVal>
        </c:ser>
        <c:ser>
          <c:idx val="4"/>
          <c:order val="4"/>
          <c:tx>
            <c:strRef>
              <c:f>Sheet3b!$T$4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Sheet3b!$U$38:$U$50</c:f>
              <c:numCache>
                <c:formatCode>0.00E+00</c:formatCode>
                <c:ptCount val="13"/>
                <c:pt idx="0">
                  <c:v>4.3823544902932537E-3</c:v>
                </c:pt>
                <c:pt idx="1">
                  <c:v>4.8086852101640069E-3</c:v>
                </c:pt>
                <c:pt idx="2">
                  <c:v>5.2877061146216703E-3</c:v>
                </c:pt>
                <c:pt idx="3">
                  <c:v>5.7173478494649864E-3</c:v>
                </c:pt>
                <c:pt idx="4">
                  <c:v>6.0130808834337615E-3</c:v>
                </c:pt>
                <c:pt idx="5">
                  <c:v>6.6412229645080451E-3</c:v>
                </c:pt>
                <c:pt idx="6">
                  <c:v>7.3472996151539875E-3</c:v>
                </c:pt>
                <c:pt idx="7">
                  <c:v>7.9808676438718144E-3</c:v>
                </c:pt>
                <c:pt idx="8">
                  <c:v>8.4171217384559176E-3</c:v>
                </c:pt>
                <c:pt idx="9">
                  <c:v>9.3441531381491146E-3</c:v>
                </c:pt>
                <c:pt idx="10">
                  <c:v>1.0386893123693224E-2</c:v>
                </c:pt>
                <c:pt idx="11">
                  <c:v>1.1323181736987516E-2</c:v>
                </c:pt>
                <c:pt idx="12">
                  <c:v>1.19682291787209E-2</c:v>
                </c:pt>
              </c:numCache>
            </c:numRef>
          </c:yVal>
        </c:ser>
        <c:ser>
          <c:idx val="5"/>
          <c:order val="5"/>
          <c:tx>
            <c:strRef>
              <c:f>Sheet3b!$V$4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Sheet3b!$Y$38:$Y$50</c:f>
              <c:numCache>
                <c:formatCode>0.00E+00</c:formatCode>
                <c:ptCount val="13"/>
                <c:pt idx="0">
                  <c:v>7.4000270870898527E-3</c:v>
                </c:pt>
                <c:pt idx="1">
                  <c:v>8.1214925107076265E-3</c:v>
                </c:pt>
                <c:pt idx="2">
                  <c:v>8.9325044785932787E-3</c:v>
                </c:pt>
                <c:pt idx="3">
                  <c:v>9.660262069861059E-3</c:v>
                </c:pt>
                <c:pt idx="4">
                  <c:v>1.0161388820080676E-2</c:v>
                </c:pt>
                <c:pt idx="5">
                  <c:v>1.1226319332281916E-2</c:v>
                </c:pt>
                <c:pt idx="6">
                  <c:v>1.2424245959455998E-2</c:v>
                </c:pt>
                <c:pt idx="7">
                  <c:v>1.3499947265753225E-2</c:v>
                </c:pt>
                <c:pt idx="8">
                  <c:v>1.4241079933927881E-2</c:v>
                </c:pt>
                <c:pt idx="9">
                  <c:v>1.5817175797413572E-2</c:v>
                </c:pt>
                <c:pt idx="10">
                  <c:v>1.7591969476961348E-2</c:v>
                </c:pt>
                <c:pt idx="11">
                  <c:v>1.9187377942627083E-2</c:v>
                </c:pt>
                <c:pt idx="12">
                  <c:v>2.0287518417482386E-2</c:v>
                </c:pt>
              </c:numCache>
            </c:numRef>
          </c:yVal>
        </c:ser>
        <c:ser>
          <c:idx val="6"/>
          <c:order val="6"/>
          <c:tx>
            <c:strRef>
              <c:f>Sheet3b!$X$4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Sheet3b!$AC$38:$AC$50</c:f>
              <c:numCache>
                <c:formatCode>0.00E+00</c:formatCode>
                <c:ptCount val="13"/>
                <c:pt idx="0">
                  <c:v>1.1863685045887857E-2</c:v>
                </c:pt>
                <c:pt idx="1">
                  <c:v>1.3023872724176362E-2</c:v>
                </c:pt>
                <c:pt idx="2">
                  <c:v>1.4328918173906961E-2</c:v>
                </c:pt>
                <c:pt idx="3">
                  <c:v>1.5500777168572791E-2</c:v>
                </c:pt>
                <c:pt idx="4">
                  <c:v>1.6308142568277874E-2</c:v>
                </c:pt>
                <c:pt idx="5">
                  <c:v>1.8025040958305621E-2</c:v>
                </c:pt>
                <c:pt idx="6">
                  <c:v>1.9958308687135988E-2</c:v>
                </c:pt>
                <c:pt idx="7">
                  <c:v>2.1696101089052774E-2</c:v>
                </c:pt>
                <c:pt idx="8">
                  <c:v>2.2894384448458559E-2</c:v>
                </c:pt>
                <c:pt idx="9">
                  <c:v>2.5445349600628088E-2</c:v>
                </c:pt>
                <c:pt idx="10">
                  <c:v>2.8322321305557046E-2</c:v>
                </c:pt>
                <c:pt idx="11">
                  <c:v>3.0912510902515095E-2</c:v>
                </c:pt>
                <c:pt idx="12">
                  <c:v>3.2700833789292047E-2</c:v>
                </c:pt>
              </c:numCache>
            </c:numRef>
          </c:yVal>
        </c:ser>
        <c:ser>
          <c:idx val="7"/>
          <c:order val="7"/>
          <c:tx>
            <c:strRef>
              <c:f>Sheet3b!$Z$4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Sheet3b!$AG$38:$AG$50</c:f>
              <c:numCache>
                <c:formatCode>0.00E+00</c:formatCode>
                <c:ptCount val="13"/>
                <c:pt idx="0">
                  <c:v>1.82331795290075E-2</c:v>
                </c:pt>
                <c:pt idx="1">
                  <c:v>2.0023667145569787E-2</c:v>
                </c:pt>
                <c:pt idx="2">
                  <c:v>2.2039497762037057E-2</c:v>
                </c:pt>
                <c:pt idx="3">
                  <c:v>2.3851231524292107E-2</c:v>
                </c:pt>
                <c:pt idx="4">
                  <c:v>2.5100349073697036E-2</c:v>
                </c:pt>
                <c:pt idx="5">
                  <c:v>2.7759118790498794E-2</c:v>
                </c:pt>
                <c:pt idx="6">
                  <c:v>3.0756994472284513E-2</c:v>
                </c:pt>
                <c:pt idx="7">
                  <c:v>3.3455420451915303E-2</c:v>
                </c:pt>
                <c:pt idx="8">
                  <c:v>3.5318131682611546E-2</c:v>
                </c:pt>
                <c:pt idx="9">
                  <c:v>3.9289086721422645E-2</c:v>
                </c:pt>
                <c:pt idx="10">
                  <c:v>4.3776528628975811E-2</c:v>
                </c:pt>
                <c:pt idx="11">
                  <c:v>4.7824793268731298E-2</c:v>
                </c:pt>
                <c:pt idx="12">
                  <c:v>5.0624278205297898E-2</c:v>
                </c:pt>
              </c:numCache>
            </c:numRef>
          </c:yVal>
        </c:ser>
        <c:axId val="92657920"/>
        <c:axId val="92536832"/>
      </c:scatterChart>
      <c:valAx>
        <c:axId val="92657920"/>
        <c:scaling>
          <c:logBase val="10"/>
          <c:orientation val="minMax"/>
        </c:scaling>
        <c:axPos val="b"/>
        <c:numFmt formatCode="0.00E+00" sourceLinked="1"/>
        <c:tickLblPos val="nextTo"/>
        <c:crossAx val="92536832"/>
        <c:crossesAt val="1.0000000000000031E-3"/>
        <c:crossBetween val="midCat"/>
      </c:valAx>
      <c:valAx>
        <c:axId val="92536832"/>
        <c:scaling>
          <c:logBase val="10"/>
          <c:orientation val="minMax"/>
          <c:max val="0.1"/>
          <c:min val="3.0000000000000061E-3"/>
        </c:scaling>
        <c:axPos val="l"/>
        <c:majorGridlines/>
        <c:numFmt formatCode="0.00E+00" sourceLinked="1"/>
        <c:tickLblPos val="nextTo"/>
        <c:crossAx val="926579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Sheet3b!$J$7:$J$29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Sheet3b!$K$7:$K$29</c:f>
              <c:numCache>
                <c:formatCode>0.00E+00</c:formatCode>
                <c:ptCount val="23"/>
                <c:pt idx="0">
                  <c:v>8.0559575271319604E-3</c:v>
                </c:pt>
                <c:pt idx="1">
                  <c:v>8.4279628093332608E-3</c:v>
                </c:pt>
                <c:pt idx="2">
                  <c:v>9.014586523574071E-3</c:v>
                </c:pt>
                <c:pt idx="3">
                  <c:v>9.6670265569730653E-3</c:v>
                </c:pt>
                <c:pt idx="4">
                  <c:v>1.0287989220340073E-2</c:v>
                </c:pt>
                <c:pt idx="5">
                  <c:v>1.0479715019628372E-2</c:v>
                </c:pt>
                <c:pt idx="6">
                  <c:v>1.160717718260788E-2</c:v>
                </c:pt>
                <c:pt idx="7">
                  <c:v>1.2766116715619684E-2</c:v>
                </c:pt>
                <c:pt idx="8">
                  <c:v>1.3201076737885887E-2</c:v>
                </c:pt>
                <c:pt idx="9">
                  <c:v>1.4603250493875595E-2</c:v>
                </c:pt>
                <c:pt idx="10">
                  <c:v>1.5931023193424796E-2</c:v>
                </c:pt>
                <c:pt idx="11">
                  <c:v>1.705276219821681E-2</c:v>
                </c:pt>
                <c:pt idx="12">
                  <c:v>1.68782058734913E-2</c:v>
                </c:pt>
              </c:numCache>
            </c:numRef>
          </c:yVal>
        </c:ser>
        <c:ser>
          <c:idx val="1"/>
          <c:order val="1"/>
          <c:tx>
            <c:strRef>
              <c:f>Sheet3b!$M$5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Sheet3b!$L$7:$L$29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Sheet3b!$M$7:$M$29</c:f>
              <c:numCache>
                <c:formatCode>0.00E+00</c:formatCode>
                <c:ptCount val="23"/>
                <c:pt idx="0">
                  <c:v>9.7768901980694219E-3</c:v>
                </c:pt>
                <c:pt idx="1">
                  <c:v>1.0364121593730258E-2</c:v>
                </c:pt>
                <c:pt idx="2">
                  <c:v>1.074530688565057E-2</c:v>
                </c:pt>
                <c:pt idx="3">
                  <c:v>1.1149672364241508E-2</c:v>
                </c:pt>
                <c:pt idx="4">
                  <c:v>1.254305914078742E-2</c:v>
                </c:pt>
                <c:pt idx="5">
                  <c:v>1.3158621875712762E-2</c:v>
                </c:pt>
                <c:pt idx="6">
                  <c:v>1.4585491144116496E-2</c:v>
                </c:pt>
                <c:pt idx="7">
                  <c:v>1.6295673805163873E-2</c:v>
                </c:pt>
                <c:pt idx="8">
                  <c:v>1.7640124632071454E-2</c:v>
                </c:pt>
                <c:pt idx="9">
                  <c:v>1.8497791538891941E-2</c:v>
                </c:pt>
                <c:pt idx="10">
                  <c:v>1.9762399500599884E-2</c:v>
                </c:pt>
                <c:pt idx="11">
                  <c:v>2.1323198736435185E-2</c:v>
                </c:pt>
                <c:pt idx="12">
                  <c:v>2.3976042322096002E-2</c:v>
                </c:pt>
              </c:numCache>
            </c:numRef>
          </c:yVal>
        </c:ser>
        <c:ser>
          <c:idx val="2"/>
          <c:order val="2"/>
          <c:tx>
            <c:strRef>
              <c:f>Sheet3b!$O$5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Sheet3b!$N$7:$N$29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Sheet3b!$O$7:$O$29</c:f>
              <c:numCache>
                <c:formatCode>0.00E+00</c:formatCode>
                <c:ptCount val="23"/>
                <c:pt idx="0">
                  <c:v>1.1253370329963942E-2</c:v>
                </c:pt>
                <c:pt idx="1">
                  <c:v>1.2404805642223446E-2</c:v>
                </c:pt>
                <c:pt idx="2">
                  <c:v>1.3811091970262706E-2</c:v>
                </c:pt>
                <c:pt idx="3">
                  <c:v>1.4925681352529665E-2</c:v>
                </c:pt>
                <c:pt idx="4">
                  <c:v>1.660524166134545E-2</c:v>
                </c:pt>
                <c:pt idx="5">
                  <c:v>1.8118995285195613E-2</c:v>
                </c:pt>
                <c:pt idx="6">
                  <c:v>1.9396320858262126E-2</c:v>
                </c:pt>
                <c:pt idx="7">
                  <c:v>2.1075881167077908E-2</c:v>
                </c:pt>
                <c:pt idx="8">
                  <c:v>2.3050208915831739E-2</c:v>
                </c:pt>
                <c:pt idx="9">
                  <c:v>2.5021466170419827E-2</c:v>
                </c:pt>
                <c:pt idx="10">
                  <c:v>2.6879115140864867E-2</c:v>
                </c:pt>
                <c:pt idx="11">
                  <c:v>2.9123646376229145E-2</c:v>
                </c:pt>
                <c:pt idx="12">
                  <c:v>3.2531894900516896E-2</c:v>
                </c:pt>
              </c:numCache>
            </c:numRef>
          </c:yVal>
        </c:ser>
        <c:ser>
          <c:idx val="3"/>
          <c:order val="3"/>
          <c:tx>
            <c:strRef>
              <c:f>Sheet3b!$Q$5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Sheet3b!$P$7:$P$29</c:f>
              <c:numCache>
                <c:formatCode>General</c:formatCode>
                <c:ptCount val="23"/>
              </c:numCache>
            </c:numRef>
          </c:xVal>
          <c:yVal>
            <c:numRef>
              <c:f>Sheet3b!$Q$7:$Q$29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Sheet3b!$K$5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Sheet3b!$E$38:$E$50</c:f>
              <c:numCache>
                <c:formatCode>0.00E+00</c:formatCode>
                <c:ptCount val="13"/>
                <c:pt idx="0">
                  <c:v>7.7591794634297153E-3</c:v>
                </c:pt>
                <c:pt idx="1">
                  <c:v>8.4621186260655894E-3</c:v>
                </c:pt>
                <c:pt idx="2">
                  <c:v>9.2523001258482535E-3</c:v>
                </c:pt>
                <c:pt idx="3">
                  <c:v>9.9613612459622681E-3</c:v>
                </c:pt>
                <c:pt idx="4">
                  <c:v>1.0449611372209256E-2</c:v>
                </c:pt>
                <c:pt idx="5">
                  <c:v>1.148717152286095E-2</c:v>
                </c:pt>
                <c:pt idx="6">
                  <c:v>1.2654298744259964E-2</c:v>
                </c:pt>
                <c:pt idx="7">
                  <c:v>1.3702333260658646E-2</c:v>
                </c:pt>
                <c:pt idx="8">
                  <c:v>1.4424398696744192E-2</c:v>
                </c:pt>
                <c:pt idx="9">
                  <c:v>1.5959931179415059E-2</c:v>
                </c:pt>
                <c:pt idx="10">
                  <c:v>1.7689023242774663E-2</c:v>
                </c:pt>
                <c:pt idx="11">
                  <c:v>1.9243327163566543E-2</c:v>
                </c:pt>
                <c:pt idx="12">
                  <c:v>2.0315111071196924E-2</c:v>
                </c:pt>
              </c:numCache>
            </c:numRef>
          </c:yVal>
        </c:ser>
        <c:ser>
          <c:idx val="5"/>
          <c:order val="5"/>
          <c:tx>
            <c:strRef>
              <c:f>Sheet3b!$M$5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Sheet3b!$I$38:$I$50</c:f>
              <c:numCache>
                <c:formatCode>0.00E+00</c:formatCode>
                <c:ptCount val="13"/>
                <c:pt idx="0">
                  <c:v>9.477356062497333E-3</c:v>
                </c:pt>
                <c:pt idx="1">
                  <c:v>1.0369615030498753E-2</c:v>
                </c:pt>
                <c:pt idx="2">
                  <c:v>1.1372895304529567E-2</c:v>
                </c:pt>
                <c:pt idx="3">
                  <c:v>1.227343602172787E-2</c:v>
                </c:pt>
                <c:pt idx="4">
                  <c:v>1.2893679567799618E-2</c:v>
                </c:pt>
                <c:pt idx="5">
                  <c:v>1.4212124768805198E-2</c:v>
                </c:pt>
                <c:pt idx="6">
                  <c:v>1.5695855391208918E-2</c:v>
                </c:pt>
                <c:pt idx="7">
                  <c:v>1.7028772799788344E-2</c:v>
                </c:pt>
                <c:pt idx="8">
                  <c:v>1.7947439066108468E-2</c:v>
                </c:pt>
                <c:pt idx="9">
                  <c:v>1.9901946595809124E-2</c:v>
                </c:pt>
                <c:pt idx="10">
                  <c:v>2.2104280724173798E-2</c:v>
                </c:pt>
                <c:pt idx="11">
                  <c:v>2.4085310060910969E-2</c:v>
                </c:pt>
                <c:pt idx="12">
                  <c:v>2.5452077775131181E-2</c:v>
                </c:pt>
              </c:numCache>
            </c:numRef>
          </c:yVal>
        </c:ser>
        <c:ser>
          <c:idx val="6"/>
          <c:order val="6"/>
          <c:tx>
            <c:strRef>
              <c:f>Sheet3b!$O$5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Sheet3b!$M$38:$M$50</c:f>
              <c:numCache>
                <c:formatCode>0.00E+00</c:formatCode>
                <c:ptCount val="13"/>
                <c:pt idx="0">
                  <c:v>1.1863685045887857E-2</c:v>
                </c:pt>
                <c:pt idx="1">
                  <c:v>1.3023872724176362E-2</c:v>
                </c:pt>
                <c:pt idx="2">
                  <c:v>1.4328918173906961E-2</c:v>
                </c:pt>
                <c:pt idx="3">
                  <c:v>1.5500777168572791E-2</c:v>
                </c:pt>
                <c:pt idx="4">
                  <c:v>1.6308142568277874E-2</c:v>
                </c:pt>
                <c:pt idx="5">
                  <c:v>1.8025040958305621E-2</c:v>
                </c:pt>
                <c:pt idx="6">
                  <c:v>1.9958308687135988E-2</c:v>
                </c:pt>
                <c:pt idx="7">
                  <c:v>2.1696101089052774E-2</c:v>
                </c:pt>
                <c:pt idx="8">
                  <c:v>2.2894384448458559E-2</c:v>
                </c:pt>
                <c:pt idx="9">
                  <c:v>2.5445349600628088E-2</c:v>
                </c:pt>
                <c:pt idx="10">
                  <c:v>2.8322321305557046E-2</c:v>
                </c:pt>
                <c:pt idx="11">
                  <c:v>3.0912510902515095E-2</c:v>
                </c:pt>
                <c:pt idx="12">
                  <c:v>3.2700833789292047E-2</c:v>
                </c:pt>
              </c:numCache>
            </c:numRef>
          </c:yVal>
        </c:ser>
        <c:ser>
          <c:idx val="7"/>
          <c:order val="7"/>
          <c:tx>
            <c:strRef>
              <c:f>Sheet3b!$Q$5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Sheet3b!$Q$38:$Q$50</c:f>
              <c:numCache>
                <c:formatCode>0.00E+00</c:formatCode>
                <c:ptCount val="13"/>
                <c:pt idx="0">
                  <c:v>1.4916490038092707E-2</c:v>
                </c:pt>
                <c:pt idx="1">
                  <c:v>1.6425645868695642E-2</c:v>
                </c:pt>
                <c:pt idx="2">
                  <c:v>1.8124038349937144E-2</c:v>
                </c:pt>
                <c:pt idx="3">
                  <c:v>1.964983738193973E-2</c:v>
                </c:pt>
                <c:pt idx="4">
                  <c:v>2.0701462007676502E-2</c:v>
                </c:pt>
                <c:pt idx="5">
                  <c:v>2.2938903323845052E-2</c:v>
                </c:pt>
                <c:pt idx="6">
                  <c:v>2.5460141310299254E-2</c:v>
                </c:pt>
                <c:pt idx="7">
                  <c:v>2.7728114108152943E-2</c:v>
                </c:pt>
                <c:pt idx="8">
                  <c:v>2.9292898686712227E-2</c:v>
                </c:pt>
                <c:pt idx="9">
                  <c:v>3.2626592082130035E-2</c:v>
                </c:pt>
                <c:pt idx="10">
                  <c:v>3.6390408208305254E-2</c:v>
                </c:pt>
                <c:pt idx="11">
                  <c:v>3.9782735576727443E-2</c:v>
                </c:pt>
                <c:pt idx="12">
                  <c:v>4.2126906333882594E-2</c:v>
                </c:pt>
              </c:numCache>
            </c:numRef>
          </c:yVal>
        </c:ser>
        <c:axId val="92599424"/>
        <c:axId val="92600960"/>
      </c:scatterChart>
      <c:valAx>
        <c:axId val="92599424"/>
        <c:scaling>
          <c:logBase val="10"/>
          <c:orientation val="minMax"/>
        </c:scaling>
        <c:axPos val="b"/>
        <c:numFmt formatCode="0.00E+00" sourceLinked="1"/>
        <c:tickLblPos val="nextTo"/>
        <c:crossAx val="92600960"/>
        <c:crossesAt val="1.0000000000000031E-3"/>
        <c:crossBetween val="midCat"/>
      </c:valAx>
      <c:valAx>
        <c:axId val="92600960"/>
        <c:scaling>
          <c:logBase val="10"/>
          <c:orientation val="minMax"/>
          <c:max val="0.1"/>
          <c:min val="3.0000000000000009E-3"/>
        </c:scaling>
        <c:axPos val="l"/>
        <c:majorGridlines/>
        <c:numFmt formatCode="0.00E+00" sourceLinked="1"/>
        <c:tickLblPos val="nextTo"/>
        <c:crossAx val="925994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Sheet4a!$T$4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Sheet4a!$S$7:$S$29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Sheet4a!$T$7:$T$29</c:f>
              <c:numCache>
                <c:formatCode>General</c:formatCode>
                <c:ptCount val="23"/>
                <c:pt idx="0">
                  <c:v>6.4520751705099098E-3</c:v>
                </c:pt>
                <c:pt idx="1">
                  <c:v>6.7580832718220265E-3</c:v>
                </c:pt>
                <c:pt idx="2">
                  <c:v>7.9128995589162737E-3</c:v>
                </c:pt>
                <c:pt idx="3">
                  <c:v>8.7835654662210376E-3</c:v>
                </c:pt>
                <c:pt idx="4">
                  <c:v>9.4975843692822453E-3</c:v>
                </c:pt>
                <c:pt idx="5">
                  <c:v>1.0630542934854256E-2</c:v>
                </c:pt>
                <c:pt idx="6">
                  <c:v>1.1464779306288361E-2</c:v>
                </c:pt>
                <c:pt idx="7">
                  <c:v>1.2499378125009709E-2</c:v>
                </c:pt>
                <c:pt idx="8">
                  <c:v>1.3945630699068044E-2</c:v>
                </c:pt>
                <c:pt idx="9">
                  <c:v>1.5278951711927691E-2</c:v>
                </c:pt>
                <c:pt idx="10">
                  <c:v>1.6080401501078243E-2</c:v>
                </c:pt>
                <c:pt idx="11">
                  <c:v>1.6033043104446663E-2</c:v>
                </c:pt>
                <c:pt idx="12">
                  <c:v>1.6816278125661686E-2</c:v>
                </c:pt>
              </c:numCache>
            </c:numRef>
          </c:yVal>
        </c:ser>
        <c:ser>
          <c:idx val="1"/>
          <c:order val="1"/>
          <c:tx>
            <c:strRef>
              <c:f>Sheet4a!$V$4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Sheet4a!$U$7:$U$29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Sheet4a!$V$7:$V$29</c:f>
              <c:numCache>
                <c:formatCode>General</c:formatCode>
                <c:ptCount val="23"/>
                <c:pt idx="0">
                  <c:v>1.2829788849982862E-2</c:v>
                </c:pt>
                <c:pt idx="1">
                  <c:v>1.3540996515701155E-2</c:v>
                </c:pt>
                <c:pt idx="2">
                  <c:v>1.5235344189912648E-2</c:v>
                </c:pt>
                <c:pt idx="3">
                  <c:v>1.6197566325884837E-2</c:v>
                </c:pt>
                <c:pt idx="4">
                  <c:v>1.7247643526445339E-2</c:v>
                </c:pt>
                <c:pt idx="5">
                  <c:v>1.9272493586490913E-2</c:v>
                </c:pt>
                <c:pt idx="6">
                  <c:v>2.1255507901494011E-2</c:v>
                </c:pt>
                <c:pt idx="7">
                  <c:v>2.3075362810832448E-2</c:v>
                </c:pt>
                <c:pt idx="8">
                  <c:v>2.5158782913937194E-2</c:v>
                </c:pt>
                <c:pt idx="9">
                  <c:v>2.653936250033178E-2</c:v>
                </c:pt>
                <c:pt idx="10">
                  <c:v>2.8191874429500805E-2</c:v>
                </c:pt>
                <c:pt idx="11">
                  <c:v>2.9932241423259055E-2</c:v>
                </c:pt>
                <c:pt idx="12">
                  <c:v>3.0580695471414333E-2</c:v>
                </c:pt>
              </c:numCache>
            </c:numRef>
          </c:yVal>
        </c:ser>
        <c:ser>
          <c:idx val="2"/>
          <c:order val="2"/>
          <c:tx>
            <c:strRef>
              <c:f>Sheet4a!$X$4</c:f>
              <c:strCache>
                <c:ptCount val="1"/>
                <c:pt idx="0">
                  <c:v>2.7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Sheet4a!$W$7:$W$29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Sheet4a!$X$7:$X$29</c:f>
              <c:numCache>
                <c:formatCode>General</c:formatCode>
                <c:ptCount val="23"/>
                <c:pt idx="0">
                  <c:v>2.0395230496883167E-2</c:v>
                </c:pt>
                <c:pt idx="1">
                  <c:v>2.1460440180787178E-2</c:v>
                </c:pt>
                <c:pt idx="2">
                  <c:v>2.3114092311041813E-2</c:v>
                </c:pt>
                <c:pt idx="3">
                  <c:v>2.4729087638250935E-2</c:v>
                </c:pt>
                <c:pt idx="4">
                  <c:v>2.5824363724523215E-2</c:v>
                </c:pt>
                <c:pt idx="5">
                  <c:v>2.7894650287594715E-2</c:v>
                </c:pt>
                <c:pt idx="6">
                  <c:v>3.0261305674010489E-2</c:v>
                </c:pt>
                <c:pt idx="7">
                  <c:v>3.2924329883770538E-2</c:v>
                </c:pt>
                <c:pt idx="8">
                  <c:v>3.5557287691162308E-2</c:v>
                </c:pt>
                <c:pt idx="9">
                  <c:v>3.83448727107338E-2</c:v>
                </c:pt>
                <c:pt idx="10">
                  <c:v>4.1098096127598641E-2</c:v>
                </c:pt>
                <c:pt idx="11">
                  <c:v>4.3181268291684845E-2</c:v>
                </c:pt>
                <c:pt idx="12">
                  <c:v>4.5273030856447835E-2</c:v>
                </c:pt>
              </c:numCache>
            </c:numRef>
          </c:yVal>
        </c:ser>
        <c:ser>
          <c:idx val="3"/>
          <c:order val="3"/>
          <c:tx>
            <c:strRef>
              <c:f>Sheet4a!$Z$4</c:f>
              <c:strCache>
                <c:ptCount val="1"/>
                <c:pt idx="0">
                  <c:v>2.9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Sheet4a!$Y$7:$Y$29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Sheet4a!$Z$7:$Z$29</c:f>
              <c:numCache>
                <c:formatCode>General</c:formatCode>
                <c:ptCount val="23"/>
                <c:pt idx="0">
                  <c:v>2.3762068791961796E-2</c:v>
                </c:pt>
                <c:pt idx="1">
                  <c:v>2.5759340122860325E-2</c:v>
                </c:pt>
                <c:pt idx="2">
                  <c:v>2.8485175838615619E-2</c:v>
                </c:pt>
                <c:pt idx="3">
                  <c:v>3.1185888644547893E-2</c:v>
                </c:pt>
                <c:pt idx="4">
                  <c:v>3.3451137680221246E-2</c:v>
                </c:pt>
                <c:pt idx="5">
                  <c:v>3.5808504051911445E-2</c:v>
                </c:pt>
                <c:pt idx="6">
                  <c:v>3.9107979541949556E-2</c:v>
                </c:pt>
                <c:pt idx="7">
                  <c:v>4.3136019416844439E-2</c:v>
                </c:pt>
                <c:pt idx="8">
                  <c:v>4.6649039640375069E-2</c:v>
                </c:pt>
                <c:pt idx="9">
                  <c:v>4.9303693778299365E-2</c:v>
                </c:pt>
                <c:pt idx="10">
                  <c:v>5.2284945743917517E-2</c:v>
                </c:pt>
                <c:pt idx="11">
                  <c:v>5.5802153119085325E-2</c:v>
                </c:pt>
                <c:pt idx="12">
                  <c:v>6.1622293894660563E-2</c:v>
                </c:pt>
              </c:numCache>
            </c:numRef>
          </c:yVal>
        </c:ser>
        <c:ser>
          <c:idx val="4"/>
          <c:order val="4"/>
          <c:tx>
            <c:strRef>
              <c:f>Sheet4a!$T$4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Sheet4a!$U$38:$U$50</c:f>
              <c:numCache>
                <c:formatCode>0.00E+00</c:formatCode>
                <c:ptCount val="13"/>
                <c:pt idx="0">
                  <c:v>7.8916460379251391E-3</c:v>
                </c:pt>
                <c:pt idx="1">
                  <c:v>8.451977948451591E-3</c:v>
                </c:pt>
                <c:pt idx="2">
                  <c:v>9.0896526454895508E-3</c:v>
                </c:pt>
                <c:pt idx="3">
                  <c:v>9.6689789247459083E-3</c:v>
                </c:pt>
                <c:pt idx="4">
                  <c:v>1.0071846574788395E-2</c:v>
                </c:pt>
                <c:pt idx="5">
                  <c:v>1.0938765250263237E-2</c:v>
                </c:pt>
                <c:pt idx="6">
                  <c:v>1.1931666592525694E-2</c:v>
                </c:pt>
                <c:pt idx="7">
                  <c:v>1.2839398806784924E-2</c:v>
                </c:pt>
                <c:pt idx="8">
                  <c:v>1.347375184606623E-2</c:v>
                </c:pt>
                <c:pt idx="9">
                  <c:v>1.4847188067750089E-2</c:v>
                </c:pt>
                <c:pt idx="10">
                  <c:v>1.6433756068180712E-2</c:v>
                </c:pt>
                <c:pt idx="11">
                  <c:v>1.7896275080339745E-2</c:v>
                </c:pt>
                <c:pt idx="12">
                  <c:v>1.8924850678306123E-2</c:v>
                </c:pt>
              </c:numCache>
            </c:numRef>
          </c:yVal>
        </c:ser>
        <c:ser>
          <c:idx val="5"/>
          <c:order val="5"/>
          <c:tx>
            <c:strRef>
              <c:f>Sheet4a!$V$4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Sheet4a!$Y$38:$Y$50</c:f>
              <c:numCache>
                <c:formatCode>0.00E+00</c:formatCode>
                <c:ptCount val="13"/>
                <c:pt idx="0">
                  <c:v>1.17981842171423E-2</c:v>
                </c:pt>
                <c:pt idx="1">
                  <c:v>1.2661380247088561E-2</c:v>
                </c:pt>
                <c:pt idx="2">
                  <c:v>1.3648630102140912E-2</c:v>
                </c:pt>
                <c:pt idx="3">
                  <c:v>1.4549955509793775E-2</c:v>
                </c:pt>
                <c:pt idx="4">
                  <c:v>1.5179156805130689E-2</c:v>
                </c:pt>
                <c:pt idx="5">
                  <c:v>1.6539627227596734E-2</c:v>
                </c:pt>
                <c:pt idx="6">
                  <c:v>1.8108310122318873E-2</c:v>
                </c:pt>
                <c:pt idx="7">
                  <c:v>1.9551776834425546E-2</c:v>
                </c:pt>
                <c:pt idx="8">
                  <c:v>2.0565574775687798E-2</c:v>
                </c:pt>
                <c:pt idx="9">
                  <c:v>2.2774042084144332E-2</c:v>
                </c:pt>
                <c:pt idx="10">
                  <c:v>2.5346687835557154E-2</c:v>
                </c:pt>
                <c:pt idx="11">
                  <c:v>2.7736893955426188E-2</c:v>
                </c:pt>
                <c:pt idx="12">
                  <c:v>2.9427822572582162E-2</c:v>
                </c:pt>
              </c:numCache>
            </c:numRef>
          </c:yVal>
        </c:ser>
        <c:ser>
          <c:idx val="6"/>
          <c:order val="6"/>
          <c:tx>
            <c:strRef>
              <c:f>Sheet4a!$X$4</c:f>
              <c:strCache>
                <c:ptCount val="1"/>
                <c:pt idx="0">
                  <c:v>2.7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Sheet4a!$AC$38:$AC$50</c:f>
              <c:numCache>
                <c:formatCode>0.00E+00</c:formatCode>
                <c:ptCount val="13"/>
                <c:pt idx="0">
                  <c:v>1.7164241586265883E-2</c:v>
                </c:pt>
                <c:pt idx="1">
                  <c:v>1.8466999137184515E-2</c:v>
                </c:pt>
                <c:pt idx="2">
                  <c:v>1.9965681877195062E-2</c:v>
                </c:pt>
                <c:pt idx="3">
                  <c:v>2.1341682542961659E-2</c:v>
                </c:pt>
                <c:pt idx="4">
                  <c:v>2.2306453740670092E-2</c:v>
                </c:pt>
                <c:pt idx="5">
                  <c:v>2.4403753347986584E-2</c:v>
                </c:pt>
                <c:pt idx="6">
                  <c:v>2.6839987229091873E-2</c:v>
                </c:pt>
                <c:pt idx="7">
                  <c:v>2.9097470166592594E-2</c:v>
                </c:pt>
                <c:pt idx="8">
                  <c:v>3.0691350266095048E-2</c:v>
                </c:pt>
                <c:pt idx="9">
                  <c:v>3.4185426606192976E-2</c:v>
                </c:pt>
                <c:pt idx="10">
                  <c:v>3.8289767994395082E-2</c:v>
                </c:pt>
                <c:pt idx="11">
                  <c:v>4.2131753315918154E-2</c:v>
                </c:pt>
                <c:pt idx="12">
                  <c:v>4.4864404889625877E-2</c:v>
                </c:pt>
              </c:numCache>
            </c:numRef>
          </c:yVal>
        </c:ser>
        <c:ser>
          <c:idx val="7"/>
          <c:order val="7"/>
          <c:tx>
            <c:strRef>
              <c:f>Sheet4a!$Z$4</c:f>
              <c:strCache>
                <c:ptCount val="1"/>
                <c:pt idx="0">
                  <c:v>2.9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Sheet4a!$AG$38:$AG$50</c:f>
              <c:numCache>
                <c:formatCode>0.00E+00</c:formatCode>
                <c:ptCount val="13"/>
                <c:pt idx="0">
                  <c:v>2.4415073758306954E-2</c:v>
                </c:pt>
                <c:pt idx="1">
                  <c:v>2.6350323726932363E-2</c:v>
                </c:pt>
                <c:pt idx="2">
                  <c:v>2.8591050640419117E-2</c:v>
                </c:pt>
                <c:pt idx="3">
                  <c:v>3.0661048394106643E-2</c:v>
                </c:pt>
                <c:pt idx="4">
                  <c:v>3.2119207886067307E-2</c:v>
                </c:pt>
                <c:pt idx="5">
                  <c:v>3.5307010607540455E-2</c:v>
                </c:pt>
                <c:pt idx="6">
                  <c:v>3.9038052739601023E-2</c:v>
                </c:pt>
                <c:pt idx="7">
                  <c:v>4.2519259104186753E-2</c:v>
                </c:pt>
                <c:pt idx="8">
                  <c:v>4.4989523518890982E-2</c:v>
                </c:pt>
                <c:pt idx="9">
                  <c:v>5.0436183078871807E-2</c:v>
                </c:pt>
                <c:pt idx="10">
                  <c:v>5.6880528864872298E-2</c:v>
                </c:pt>
                <c:pt idx="11">
                  <c:v>6.2949136230756958E-2</c:v>
                </c:pt>
                <c:pt idx="12">
                  <c:v>6.7282414735041138E-2</c:v>
                </c:pt>
              </c:numCache>
            </c:numRef>
          </c:yVal>
        </c:ser>
        <c:axId val="92836608"/>
        <c:axId val="92838144"/>
      </c:scatterChart>
      <c:valAx>
        <c:axId val="92836608"/>
        <c:scaling>
          <c:logBase val="10"/>
          <c:orientation val="minMax"/>
        </c:scaling>
        <c:axPos val="b"/>
        <c:numFmt formatCode="General" sourceLinked="1"/>
        <c:tickLblPos val="nextTo"/>
        <c:crossAx val="92838144"/>
        <c:crossesAt val="1.0000000000000031E-3"/>
        <c:crossBetween val="midCat"/>
      </c:valAx>
      <c:valAx>
        <c:axId val="92838144"/>
        <c:scaling>
          <c:logBase val="10"/>
          <c:orientation val="minMax"/>
          <c:max val="0.1"/>
          <c:min val="3.0000000000000061E-3"/>
        </c:scaling>
        <c:axPos val="l"/>
        <c:majorGridlines/>
        <c:numFmt formatCode="General" sourceLinked="1"/>
        <c:tickLblPos val="nextTo"/>
        <c:crossAx val="928366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Sheet4a!$K$5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Sheet4a!$J$7:$J$29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Sheet4a!$K$7:$K$29</c:f>
              <c:numCache>
                <c:formatCode>General</c:formatCode>
                <c:ptCount val="23"/>
                <c:pt idx="0">
                  <c:v>1.4775483180746042E-2</c:v>
                </c:pt>
                <c:pt idx="1">
                  <c:v>1.5804760873812312E-2</c:v>
                </c:pt>
                <c:pt idx="2">
                  <c:v>1.7471398984508304E-2</c:v>
                </c:pt>
                <c:pt idx="3">
                  <c:v>1.9632882139947811E-2</c:v>
                </c:pt>
                <c:pt idx="4">
                  <c:v>2.1505375789256889E-2</c:v>
                </c:pt>
                <c:pt idx="5">
                  <c:v>2.3029498527066667E-2</c:v>
                </c:pt>
                <c:pt idx="6">
                  <c:v>2.4312136883041707E-2</c:v>
                </c:pt>
                <c:pt idx="7">
                  <c:v>2.702388772823601E-2</c:v>
                </c:pt>
                <c:pt idx="8">
                  <c:v>2.8678649557857972E-2</c:v>
                </c:pt>
                <c:pt idx="9">
                  <c:v>2.9771267416651537E-2</c:v>
                </c:pt>
                <c:pt idx="10">
                  <c:v>3.1382482882336249E-2</c:v>
                </c:pt>
                <c:pt idx="11">
                  <c:v>3.4007140999655627E-2</c:v>
                </c:pt>
                <c:pt idx="12">
                  <c:v>3.5737119276078484E-2</c:v>
                </c:pt>
              </c:numCache>
            </c:numRef>
          </c:yVal>
        </c:ser>
        <c:ser>
          <c:idx val="1"/>
          <c:order val="1"/>
          <c:tx>
            <c:strRef>
              <c:f>Sheet4a!$M$5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Sheet4a!$L$7:$L$29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Sheet4a!$M$7:$M$29</c:f>
              <c:numCache>
                <c:formatCode>General</c:formatCode>
                <c:ptCount val="23"/>
                <c:pt idx="0">
                  <c:v>2.0004181918020714E-2</c:v>
                </c:pt>
                <c:pt idx="1">
                  <c:v>2.1445528363856332E-2</c:v>
                </c:pt>
                <c:pt idx="2">
                  <c:v>2.3797413782557765E-2</c:v>
                </c:pt>
                <c:pt idx="3">
                  <c:v>2.5467415755211612E-2</c:v>
                </c:pt>
                <c:pt idx="4">
                  <c:v>2.6904679066640142E-2</c:v>
                </c:pt>
                <c:pt idx="5">
                  <c:v>2.9325977770268279E-2</c:v>
                </c:pt>
                <c:pt idx="6">
                  <c:v>3.2041262151234269E-2</c:v>
                </c:pt>
                <c:pt idx="7">
                  <c:v>3.517710937616892E-2</c:v>
                </c:pt>
                <c:pt idx="8">
                  <c:v>3.7394251359423585E-2</c:v>
                </c:pt>
                <c:pt idx="9">
                  <c:v>3.9978875439350331E-2</c:v>
                </c:pt>
                <c:pt idx="10">
                  <c:v>4.3629197599625996E-2</c:v>
                </c:pt>
                <c:pt idx="11">
                  <c:v>4.6422061534333744E-2</c:v>
                </c:pt>
                <c:pt idx="12">
                  <c:v>4.6728296614893743E-2</c:v>
                </c:pt>
              </c:numCache>
            </c:numRef>
          </c:yVal>
        </c:ser>
        <c:ser>
          <c:idx val="2"/>
          <c:order val="2"/>
          <c:tx>
            <c:strRef>
              <c:f>Sheet4a!$O$5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Sheet4a!$N$7:$N$29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Sheet4a!$O$7:$O$29</c:f>
              <c:numCache>
                <c:formatCode>General</c:formatCode>
                <c:ptCount val="23"/>
                <c:pt idx="0">
                  <c:v>2.3762068791961796E-2</c:v>
                </c:pt>
                <c:pt idx="1">
                  <c:v>2.5759340122860325E-2</c:v>
                </c:pt>
                <c:pt idx="2">
                  <c:v>2.8485175838615619E-2</c:v>
                </c:pt>
                <c:pt idx="3">
                  <c:v>3.1185888644547893E-2</c:v>
                </c:pt>
                <c:pt idx="4">
                  <c:v>3.3451137680221246E-2</c:v>
                </c:pt>
                <c:pt idx="5">
                  <c:v>3.5808504051911445E-2</c:v>
                </c:pt>
                <c:pt idx="6">
                  <c:v>3.9107979541949556E-2</c:v>
                </c:pt>
                <c:pt idx="7">
                  <c:v>4.3136019416844439E-2</c:v>
                </c:pt>
                <c:pt idx="8">
                  <c:v>4.6649039640375069E-2</c:v>
                </c:pt>
                <c:pt idx="9">
                  <c:v>4.9303693778299365E-2</c:v>
                </c:pt>
                <c:pt idx="10">
                  <c:v>5.2284945743917517E-2</c:v>
                </c:pt>
                <c:pt idx="11">
                  <c:v>5.5802153119085325E-2</c:v>
                </c:pt>
                <c:pt idx="12">
                  <c:v>6.1622293894660563E-2</c:v>
                </c:pt>
              </c:numCache>
            </c:numRef>
          </c:yVal>
        </c:ser>
        <c:ser>
          <c:idx val="3"/>
          <c:order val="3"/>
          <c:tx>
            <c:strRef>
              <c:f>Sheet4a!$Q$5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Sheet4a!$P$7:$P$29</c:f>
              <c:numCache>
                <c:formatCode>General</c:formatCode>
                <c:ptCount val="23"/>
              </c:numCache>
            </c:numRef>
          </c:xVal>
          <c:yVal>
            <c:numRef>
              <c:f>Sheet4a!$Q$7:$Q$29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Sheet4a!$K$5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Sheet4a!$E$38:$E$50</c:f>
              <c:numCache>
                <c:formatCode>0.00E+00</c:formatCode>
                <c:ptCount val="13"/>
                <c:pt idx="0">
                  <c:v>1.6887395814453244E-2</c:v>
                </c:pt>
                <c:pt idx="1">
                  <c:v>1.7973984042016864E-2</c:v>
                </c:pt>
                <c:pt idx="2">
                  <c:v>1.9220999799157708E-2</c:v>
                </c:pt>
                <c:pt idx="3">
                  <c:v>2.0363292517691679E-2</c:v>
                </c:pt>
                <c:pt idx="4">
                  <c:v>2.1162778782173548E-2</c:v>
                </c:pt>
                <c:pt idx="5">
                  <c:v>2.2896988324142553E-2</c:v>
                </c:pt>
                <c:pt idx="6">
                  <c:v>2.4905477703439701E-2</c:v>
                </c:pt>
                <c:pt idx="7">
                  <c:v>2.6761433077143539E-2</c:v>
                </c:pt>
                <c:pt idx="8">
                  <c:v>2.8069099098530805E-2</c:v>
                </c:pt>
                <c:pt idx="9">
                  <c:v>3.0928700115052672E-2</c:v>
                </c:pt>
                <c:pt idx="10">
                  <c:v>3.4276998005993542E-2</c:v>
                </c:pt>
                <c:pt idx="11">
                  <c:v>3.7402430455888043E-2</c:v>
                </c:pt>
                <c:pt idx="12">
                  <c:v>3.9621023820534833E-2</c:v>
                </c:pt>
              </c:numCache>
            </c:numRef>
          </c:yVal>
        </c:ser>
        <c:ser>
          <c:idx val="5"/>
          <c:order val="5"/>
          <c:tx>
            <c:strRef>
              <c:f>Sheet4a!$M$5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Sheet4a!$I$38:$I$50</c:f>
              <c:numCache>
                <c:formatCode>0.00E+00</c:formatCode>
                <c:ptCount val="13"/>
                <c:pt idx="0">
                  <c:v>2.0033662893750796E-2</c:v>
                </c:pt>
                <c:pt idx="1">
                  <c:v>2.1459273495261007E-2</c:v>
                </c:pt>
                <c:pt idx="2">
                  <c:v>2.3101876680825559E-2</c:v>
                </c:pt>
                <c:pt idx="3">
                  <c:v>2.4612305696578594E-2</c:v>
                </c:pt>
                <c:pt idx="4">
                  <c:v>2.5672561095200837E-2</c:v>
                </c:pt>
                <c:pt idx="5">
                  <c:v>2.7980697510593143E-2</c:v>
                </c:pt>
                <c:pt idx="6">
                  <c:v>3.0666992145346329E-2</c:v>
                </c:pt>
                <c:pt idx="7">
                  <c:v>3.3160627554362325E-2</c:v>
                </c:pt>
                <c:pt idx="8">
                  <c:v>3.4923568452393181E-2</c:v>
                </c:pt>
                <c:pt idx="9">
                  <c:v>3.8794256518574752E-2</c:v>
                </c:pt>
                <c:pt idx="10">
                  <c:v>4.3350085113522618E-2</c:v>
                </c:pt>
                <c:pt idx="11">
                  <c:v>4.7622095011796303E-2</c:v>
                </c:pt>
                <c:pt idx="12">
                  <c:v>5.0664245414952097E-2</c:v>
                </c:pt>
              </c:numCache>
            </c:numRef>
          </c:yVal>
        </c:ser>
        <c:ser>
          <c:idx val="6"/>
          <c:order val="6"/>
          <c:tx>
            <c:strRef>
              <c:f>Sheet4a!$O$5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Sheet4a!$M$38:$M$50</c:f>
              <c:numCache>
                <c:formatCode>0.00E+00</c:formatCode>
                <c:ptCount val="13"/>
                <c:pt idx="0">
                  <c:v>2.4415073758306954E-2</c:v>
                </c:pt>
                <c:pt idx="1">
                  <c:v>2.6350323726932363E-2</c:v>
                </c:pt>
                <c:pt idx="2">
                  <c:v>2.8591050640419117E-2</c:v>
                </c:pt>
                <c:pt idx="3">
                  <c:v>3.0661048394106643E-2</c:v>
                </c:pt>
                <c:pt idx="4">
                  <c:v>3.2119207886067307E-2</c:v>
                </c:pt>
                <c:pt idx="5">
                  <c:v>3.5307010607540455E-2</c:v>
                </c:pt>
                <c:pt idx="6">
                  <c:v>3.9038052739601023E-2</c:v>
                </c:pt>
                <c:pt idx="7">
                  <c:v>4.2519259104186753E-2</c:v>
                </c:pt>
                <c:pt idx="8">
                  <c:v>4.4989523518890982E-2</c:v>
                </c:pt>
                <c:pt idx="9">
                  <c:v>5.0436183078871807E-2</c:v>
                </c:pt>
                <c:pt idx="10">
                  <c:v>5.6880528864872298E-2</c:v>
                </c:pt>
                <c:pt idx="11">
                  <c:v>6.2949136230756958E-2</c:v>
                </c:pt>
                <c:pt idx="12">
                  <c:v>6.7282414735041138E-2</c:v>
                </c:pt>
              </c:numCache>
            </c:numRef>
          </c:yVal>
        </c:ser>
        <c:ser>
          <c:idx val="7"/>
          <c:order val="7"/>
          <c:tx>
            <c:strRef>
              <c:f>Sheet4a!$Q$5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Sheet4a!$A$38:$A$50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Sheet4a!$Q$38:$Q$50</c:f>
              <c:numCache>
                <c:formatCode>0.00E+00</c:formatCode>
                <c:ptCount val="13"/>
                <c:pt idx="0">
                  <c:v>3.0089312233500285E-2</c:v>
                </c:pt>
                <c:pt idx="1">
                  <c:v>3.2737667835269449E-2</c:v>
                </c:pt>
                <c:pt idx="2">
                  <c:v>3.5820405030857531E-2</c:v>
                </c:pt>
                <c:pt idx="3">
                  <c:v>3.8682365287959125E-2</c:v>
                </c:pt>
                <c:pt idx="4">
                  <c:v>4.0705810831417298E-2</c:v>
                </c:pt>
                <c:pt idx="5">
                  <c:v>4.5148537211043047E-2</c:v>
                </c:pt>
                <c:pt idx="6">
                  <c:v>5.0377325524026462E-2</c:v>
                </c:pt>
                <c:pt idx="7">
                  <c:v>5.527952539853382E-2</c:v>
                </c:pt>
                <c:pt idx="8">
                  <c:v>5.8769687570726301E-2</c:v>
                </c:pt>
                <c:pt idx="9">
                  <c:v>6.6492374203495755E-2</c:v>
                </c:pt>
                <c:pt idx="10">
                  <c:v>7.5665438669141258E-2</c:v>
                </c:pt>
                <c:pt idx="11">
                  <c:v>8.4325913010001641E-2</c:v>
                </c:pt>
                <c:pt idx="12">
                  <c:v>9.0516963676530379E-2</c:v>
                </c:pt>
              </c:numCache>
            </c:numRef>
          </c:yVal>
        </c:ser>
        <c:axId val="94858624"/>
        <c:axId val="94884992"/>
      </c:scatterChart>
      <c:valAx>
        <c:axId val="94858624"/>
        <c:scaling>
          <c:logBase val="10"/>
          <c:orientation val="minMax"/>
        </c:scaling>
        <c:axPos val="b"/>
        <c:numFmt formatCode="General" sourceLinked="1"/>
        <c:tickLblPos val="nextTo"/>
        <c:crossAx val="94884992"/>
        <c:crossesAt val="1.0000000000000031E-3"/>
        <c:crossBetween val="midCat"/>
      </c:valAx>
      <c:valAx>
        <c:axId val="94884992"/>
        <c:scaling>
          <c:logBase val="10"/>
          <c:orientation val="minMax"/>
          <c:max val="0.1"/>
          <c:min val="3.0000000000000009E-3"/>
        </c:scaling>
        <c:axPos val="l"/>
        <c:majorGridlines/>
        <c:numFmt formatCode="General" sourceLinked="1"/>
        <c:tickLblPos val="nextTo"/>
        <c:crossAx val="948586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Sheet4b!$T$4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Sheet4b!$S$7:$S$29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Sheet4b!$T$7:$T$29</c:f>
              <c:numCache>
                <c:formatCode>0.00E+00</c:formatCode>
                <c:ptCount val="23"/>
                <c:pt idx="0">
                  <c:v>4.3940287543959254E-3</c:v>
                </c:pt>
                <c:pt idx="1">
                  <c:v>4.6994279266202683E-3</c:v>
                </c:pt>
                <c:pt idx="2">
                  <c:v>5.8519462313237581E-3</c:v>
                </c:pt>
                <c:pt idx="3">
                  <c:v>6.7208795903906963E-3</c:v>
                </c:pt>
                <c:pt idx="4">
                  <c:v>7.4334776589137681E-3</c:v>
                </c:pt>
                <c:pt idx="5">
                  <c:v>8.5641817370298631E-3</c:v>
                </c:pt>
                <c:pt idx="6">
                  <c:v>9.3967580517842087E-3</c:v>
                </c:pt>
                <c:pt idx="7">
                  <c:v>1.0429298110256426E-2</c:v>
                </c:pt>
                <c:pt idx="8">
                  <c:v>1.1872672769459459E-2</c:v>
                </c:pt>
                <c:pt idx="9">
                  <c:v>1.3203340591293813E-2</c:v>
                </c:pt>
                <c:pt idx="10">
                  <c:v>1.400319556616687E-2</c:v>
                </c:pt>
                <c:pt idx="11">
                  <c:v>1.3955931408560779E-2</c:v>
                </c:pt>
                <c:pt idx="12">
                  <c:v>1.4737607861277339E-2</c:v>
                </c:pt>
              </c:numCache>
            </c:numRef>
          </c:yVal>
        </c:ser>
        <c:ser>
          <c:idx val="1"/>
          <c:order val="1"/>
          <c:tx>
            <c:strRef>
              <c:f>Sheet4b!$V$4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Sheet4b!$U$7:$U$29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Sheet4b!$V$7:$V$29</c:f>
              <c:numCache>
                <c:formatCode>0.00E+00</c:formatCode>
                <c:ptCount val="23"/>
                <c:pt idx="0">
                  <c:v>1.1301913505084681E-2</c:v>
                </c:pt>
                <c:pt idx="1">
                  <c:v>1.201187309333498E-2</c:v>
                </c:pt>
                <c:pt idx="2">
                  <c:v>1.3703247406519773E-2</c:v>
                </c:pt>
                <c:pt idx="3">
                  <c:v>1.466378096709408E-2</c:v>
                </c:pt>
                <c:pt idx="4">
                  <c:v>1.571201541798125E-2</c:v>
                </c:pt>
                <c:pt idx="5">
                  <c:v>1.7733312128059106E-2</c:v>
                </c:pt>
                <c:pt idx="6">
                  <c:v>1.971284650941614E-2</c:v>
                </c:pt>
                <c:pt idx="7">
                  <c:v>2.1529507808762938E-2</c:v>
                </c:pt>
                <c:pt idx="8">
                  <c:v>2.3609271779049666E-2</c:v>
                </c:pt>
                <c:pt idx="9">
                  <c:v>2.49874286268299E-2</c:v>
                </c:pt>
                <c:pt idx="10">
                  <c:v>2.6637040611293877E-2</c:v>
                </c:pt>
                <c:pt idx="11">
                  <c:v>2.8374353486071612E-2</c:v>
                </c:pt>
                <c:pt idx="12">
                  <c:v>2.9021669581241361E-2</c:v>
                </c:pt>
              </c:numCache>
            </c:numRef>
          </c:yVal>
        </c:ser>
        <c:ser>
          <c:idx val="2"/>
          <c:order val="2"/>
          <c:tx>
            <c:strRef>
              <c:f>Sheet4b!$X$4</c:f>
              <c:strCache>
                <c:ptCount val="1"/>
                <c:pt idx="0">
                  <c:v>2.7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Sheet4b!$W$7:$W$29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Sheet4b!$X$7:$X$29</c:f>
              <c:numCache>
                <c:formatCode>0.00E+00</c:formatCode>
                <c:ptCount val="23"/>
                <c:pt idx="0">
                  <c:v>1.7024537722597627E-2</c:v>
                </c:pt>
                <c:pt idx="1">
                  <c:v>1.8090203937346561E-2</c:v>
                </c:pt>
                <c:pt idx="2">
                  <c:v>1.9744564794920927E-2</c:v>
                </c:pt>
                <c:pt idx="3">
                  <c:v>2.1360252281798154E-2</c:v>
                </c:pt>
                <c:pt idx="4">
                  <c:v>2.2455997784866621E-2</c:v>
                </c:pt>
                <c:pt idx="5">
                  <c:v>2.4527171637725425E-2</c:v>
                </c:pt>
                <c:pt idx="6">
                  <c:v>2.6894841332591003E-2</c:v>
                </c:pt>
                <c:pt idx="7">
                  <c:v>2.9559006869463344E-2</c:v>
                </c:pt>
                <c:pt idx="8">
                  <c:v>3.2193093118016151E-2</c:v>
                </c:pt>
                <c:pt idx="9">
                  <c:v>3.4981872849355201E-2</c:v>
                </c:pt>
                <c:pt idx="10">
                  <c:v>3.773627625118614E-2</c:v>
                </c:pt>
                <c:pt idx="11">
                  <c:v>3.9820341227610197E-2</c:v>
                </c:pt>
                <c:pt idx="12">
                  <c:v>4.1913000286411387E-2</c:v>
                </c:pt>
              </c:numCache>
            </c:numRef>
          </c:yVal>
        </c:ser>
        <c:ser>
          <c:idx val="3"/>
          <c:order val="3"/>
          <c:tx>
            <c:strRef>
              <c:f>Sheet4b!$Z$4</c:f>
              <c:strCache>
                <c:ptCount val="1"/>
                <c:pt idx="0">
                  <c:v>2.9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Sheet4b!$Y$7:$Y$29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Sheet4b!$Z$7:$Z$29</c:f>
              <c:numCache>
                <c:formatCode>0.00E+00</c:formatCode>
                <c:ptCount val="23"/>
                <c:pt idx="0">
                  <c:v>1.9706511065923075E-2</c:v>
                </c:pt>
                <c:pt idx="1">
                  <c:v>2.1705300263631624E-2</c:v>
                </c:pt>
                <c:pt idx="2">
                  <c:v>2.4433207533460965E-2</c:v>
                </c:pt>
                <c:pt idx="3">
                  <c:v>2.7135972800803008E-2</c:v>
                </c:pt>
                <c:pt idx="4">
                  <c:v>2.9402943358371996E-2</c:v>
                </c:pt>
                <c:pt idx="5">
                  <c:v>3.1762101258393516E-2</c:v>
                </c:pt>
                <c:pt idx="6">
                  <c:v>3.506408425167333E-2</c:v>
                </c:pt>
                <c:pt idx="7">
                  <c:v>3.9095185317073948E-2</c:v>
                </c:pt>
                <c:pt idx="8">
                  <c:v>4.2610875331492631E-2</c:v>
                </c:pt>
                <c:pt idx="9">
                  <c:v>4.526754692760887E-2</c:v>
                </c:pt>
                <c:pt idx="10">
                  <c:v>4.8251064556054553E-2</c:v>
                </c:pt>
                <c:pt idx="11">
                  <c:v>5.1770944904221121E-2</c:v>
                </c:pt>
                <c:pt idx="12">
                  <c:v>5.7595508813687184E-2</c:v>
                </c:pt>
              </c:numCache>
            </c:numRef>
          </c:yVal>
        </c:ser>
        <c:ser>
          <c:idx val="4"/>
          <c:order val="4"/>
          <c:tx>
            <c:strRef>
              <c:f>Sheet4b!$T$4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Sheet4b!$U$38:$U$50</c:f>
              <c:numCache>
                <c:formatCode>0.00E+00</c:formatCode>
                <c:ptCount val="13"/>
                <c:pt idx="0">
                  <c:v>6.3960976838799526E-3</c:v>
                </c:pt>
                <c:pt idx="1">
                  <c:v>6.9564295944064027E-3</c:v>
                </c:pt>
                <c:pt idx="2">
                  <c:v>7.5941042914443617E-3</c:v>
                </c:pt>
                <c:pt idx="3">
                  <c:v>8.1734305707007217E-3</c:v>
                </c:pt>
                <c:pt idx="4">
                  <c:v>8.576298220743208E-3</c:v>
                </c:pt>
                <c:pt idx="5">
                  <c:v>9.4432168962180485E-3</c:v>
                </c:pt>
                <c:pt idx="6">
                  <c:v>1.0436118238480507E-2</c:v>
                </c:pt>
                <c:pt idx="7">
                  <c:v>1.1343850452739737E-2</c:v>
                </c:pt>
                <c:pt idx="8">
                  <c:v>1.1978203492021043E-2</c:v>
                </c:pt>
                <c:pt idx="9">
                  <c:v>1.3351639713704903E-2</c:v>
                </c:pt>
                <c:pt idx="10">
                  <c:v>1.4938207714135527E-2</c:v>
                </c:pt>
                <c:pt idx="11">
                  <c:v>1.640072672629456E-2</c:v>
                </c:pt>
                <c:pt idx="12">
                  <c:v>1.7429302324260938E-2</c:v>
                </c:pt>
              </c:numCache>
            </c:numRef>
          </c:yVal>
        </c:ser>
        <c:ser>
          <c:idx val="5"/>
          <c:order val="5"/>
          <c:tx>
            <c:strRef>
              <c:f>Sheet4b!$V$4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Sheet4b!$Y$38:$Y$50</c:f>
              <c:numCache>
                <c:formatCode>0.00E+00</c:formatCode>
                <c:ptCount val="13"/>
                <c:pt idx="0">
                  <c:v>9.5851013773830401E-3</c:v>
                </c:pt>
                <c:pt idx="1">
                  <c:v>1.0448297407329301E-2</c:v>
                </c:pt>
                <c:pt idx="2">
                  <c:v>1.1435547262381652E-2</c:v>
                </c:pt>
                <c:pt idx="3">
                  <c:v>1.2336872670034514E-2</c:v>
                </c:pt>
                <c:pt idx="4">
                  <c:v>1.2966073965371428E-2</c:v>
                </c:pt>
                <c:pt idx="5">
                  <c:v>1.4326544387837472E-2</c:v>
                </c:pt>
                <c:pt idx="6">
                  <c:v>1.5895227282559612E-2</c:v>
                </c:pt>
                <c:pt idx="7">
                  <c:v>1.7338693994666286E-2</c:v>
                </c:pt>
                <c:pt idx="8">
                  <c:v>1.8352491935928538E-2</c:v>
                </c:pt>
                <c:pt idx="9">
                  <c:v>2.0560959244385071E-2</c:v>
                </c:pt>
                <c:pt idx="10">
                  <c:v>2.3133604995797894E-2</c:v>
                </c:pt>
                <c:pt idx="11">
                  <c:v>2.5523811115666928E-2</c:v>
                </c:pt>
                <c:pt idx="12">
                  <c:v>2.7214739732822901E-2</c:v>
                </c:pt>
              </c:numCache>
            </c:numRef>
          </c:yVal>
        </c:ser>
        <c:ser>
          <c:idx val="6"/>
          <c:order val="6"/>
          <c:tx>
            <c:strRef>
              <c:f>Sheet4b!$X$4</c:f>
              <c:strCache>
                <c:ptCount val="1"/>
                <c:pt idx="0">
                  <c:v>2.7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Sheet4b!$AC$38:$AC$50</c:f>
              <c:numCache>
                <c:formatCode>0.00E+00</c:formatCode>
                <c:ptCount val="13"/>
                <c:pt idx="0">
                  <c:v>1.3986714059889147E-2</c:v>
                </c:pt>
                <c:pt idx="1">
                  <c:v>1.528947161080778E-2</c:v>
                </c:pt>
                <c:pt idx="2">
                  <c:v>1.6788154350818325E-2</c:v>
                </c:pt>
                <c:pt idx="3">
                  <c:v>1.8164155016584922E-2</c:v>
                </c:pt>
                <c:pt idx="4">
                  <c:v>1.9128926214293355E-2</c:v>
                </c:pt>
                <c:pt idx="5">
                  <c:v>2.1226225821609851E-2</c:v>
                </c:pt>
                <c:pt idx="6">
                  <c:v>2.3662459702715136E-2</c:v>
                </c:pt>
                <c:pt idx="7">
                  <c:v>2.5919942640215854E-2</c:v>
                </c:pt>
                <c:pt idx="8">
                  <c:v>2.7513822739718315E-2</c:v>
                </c:pt>
                <c:pt idx="9">
                  <c:v>3.1007899079816239E-2</c:v>
                </c:pt>
                <c:pt idx="10">
                  <c:v>3.5112240468018342E-2</c:v>
                </c:pt>
                <c:pt idx="11">
                  <c:v>3.8954225789541413E-2</c:v>
                </c:pt>
                <c:pt idx="12">
                  <c:v>4.1686877363249136E-2</c:v>
                </c:pt>
              </c:numCache>
            </c:numRef>
          </c:yVal>
        </c:ser>
        <c:ser>
          <c:idx val="7"/>
          <c:order val="7"/>
          <c:tx>
            <c:strRef>
              <c:f>Sheet4b!$Z$4</c:f>
              <c:strCache>
                <c:ptCount val="1"/>
                <c:pt idx="0">
                  <c:v>2.9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Sheet4b!$AG$38:$AG$50</c:f>
              <c:numCache>
                <c:formatCode>0.00E+00</c:formatCode>
                <c:ptCount val="13"/>
                <c:pt idx="0">
                  <c:v>1.9969270702311311E-2</c:v>
                </c:pt>
                <c:pt idx="1">
                  <c:v>2.190452067093672E-2</c:v>
                </c:pt>
                <c:pt idx="2">
                  <c:v>2.4145247584423473E-2</c:v>
                </c:pt>
                <c:pt idx="3">
                  <c:v>2.6215245338111003E-2</c:v>
                </c:pt>
                <c:pt idx="4">
                  <c:v>2.7673404830071663E-2</c:v>
                </c:pt>
                <c:pt idx="5">
                  <c:v>3.0861207551544811E-2</c:v>
                </c:pt>
                <c:pt idx="6">
                  <c:v>3.4592249683605379E-2</c:v>
                </c:pt>
                <c:pt idx="7">
                  <c:v>3.8073456048191109E-2</c:v>
                </c:pt>
                <c:pt idx="8">
                  <c:v>4.0543720462895338E-2</c:v>
                </c:pt>
                <c:pt idx="9">
                  <c:v>4.5990380022876171E-2</c:v>
                </c:pt>
                <c:pt idx="10">
                  <c:v>5.2434725808876655E-2</c:v>
                </c:pt>
                <c:pt idx="11">
                  <c:v>5.8503333174761321E-2</c:v>
                </c:pt>
                <c:pt idx="12">
                  <c:v>6.2836611679045501E-2</c:v>
                </c:pt>
              </c:numCache>
            </c:numRef>
          </c:yVal>
        </c:ser>
        <c:axId val="94993408"/>
        <c:axId val="95011584"/>
      </c:scatterChart>
      <c:valAx>
        <c:axId val="94993408"/>
        <c:scaling>
          <c:logBase val="10"/>
          <c:orientation val="minMax"/>
        </c:scaling>
        <c:axPos val="b"/>
        <c:numFmt formatCode="0.00E+00" sourceLinked="1"/>
        <c:tickLblPos val="nextTo"/>
        <c:crossAx val="95011584"/>
        <c:crossesAt val="1.0000000000000035E-3"/>
        <c:crossBetween val="midCat"/>
      </c:valAx>
      <c:valAx>
        <c:axId val="95011584"/>
        <c:scaling>
          <c:logBase val="10"/>
          <c:orientation val="minMax"/>
          <c:max val="0.1"/>
          <c:min val="3.000000000000007E-3"/>
        </c:scaling>
        <c:axPos val="l"/>
        <c:majorGridlines/>
        <c:numFmt formatCode="0.00E+00" sourceLinked="1"/>
        <c:tickLblPos val="nextTo"/>
        <c:crossAx val="94993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Sheet4b!$K$5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Sheet4b!$J$7:$J$29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Sheet4b!$K$7:$K$29</c:f>
              <c:numCache>
                <c:formatCode>0.00E+00</c:formatCode>
                <c:ptCount val="23"/>
                <c:pt idx="0">
                  <c:v>1.183582807763745E-2</c:v>
                </c:pt>
                <c:pt idx="1">
                  <c:v>1.2865172355238744E-2</c:v>
                </c:pt>
                <c:pt idx="2">
                  <c:v>1.4531918281662606E-2</c:v>
                </c:pt>
                <c:pt idx="3">
                  <c:v>1.6693541264625661E-2</c:v>
                </c:pt>
                <c:pt idx="4">
                  <c:v>1.856615604656961E-2</c:v>
                </c:pt>
                <c:pt idx="5">
                  <c:v>2.0090377380710102E-2</c:v>
                </c:pt>
                <c:pt idx="6">
                  <c:v>2.1373098711259555E-2</c:v>
                </c:pt>
                <c:pt idx="7">
                  <c:v>2.4085024981094209E-2</c:v>
                </c:pt>
                <c:pt idx="8">
                  <c:v>2.5739893858160941E-2</c:v>
                </c:pt>
                <c:pt idx="9">
                  <c:v>2.6832582398999383E-2</c:v>
                </c:pt>
                <c:pt idx="10">
                  <c:v>2.8443902095090845E-2</c:v>
                </c:pt>
                <c:pt idx="11">
                  <c:v>3.106873000297453E-2</c:v>
                </c:pt>
                <c:pt idx="12">
                  <c:v>3.2798820192635109E-2</c:v>
                </c:pt>
              </c:numCache>
            </c:numRef>
          </c:yVal>
        </c:ser>
        <c:ser>
          <c:idx val="1"/>
          <c:order val="1"/>
          <c:tx>
            <c:strRef>
              <c:f>Sheet4b!$M$5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Sheet4b!$L$7:$L$29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Sheet4b!$M$7:$M$29</c:f>
              <c:numCache>
                <c:formatCode>0.00E+00</c:formatCode>
                <c:ptCount val="23"/>
                <c:pt idx="0">
                  <c:v>1.7804931416315083E-2</c:v>
                </c:pt>
                <c:pt idx="1">
                  <c:v>1.9245157812073511E-2</c:v>
                </c:pt>
                <c:pt idx="2">
                  <c:v>2.1595215613651825E-2</c:v>
                </c:pt>
                <c:pt idx="3">
                  <c:v>2.32639198512304E-2</c:v>
                </c:pt>
                <c:pt idx="4">
                  <c:v>2.4700066285528136E-2</c:v>
                </c:pt>
                <c:pt idx="5">
                  <c:v>2.7119483431944459E-2</c:v>
                </c:pt>
                <c:pt idx="6">
                  <c:v>2.9832657803558229E-2</c:v>
                </c:pt>
                <c:pt idx="7">
                  <c:v>3.2966068205662058E-2</c:v>
                </c:pt>
                <c:pt idx="8">
                  <c:v>3.5181487279024613E-2</c:v>
                </c:pt>
                <c:pt idx="9">
                  <c:v>3.7764102883883766E-2</c:v>
                </c:pt>
                <c:pt idx="10">
                  <c:v>4.141158843008292E-2</c:v>
                </c:pt>
                <c:pt idx="11">
                  <c:v>4.4202282069456977E-2</c:v>
                </c:pt>
                <c:pt idx="12">
                  <c:v>4.4508279179037401E-2</c:v>
                </c:pt>
              </c:numCache>
            </c:numRef>
          </c:yVal>
        </c:ser>
        <c:ser>
          <c:idx val="2"/>
          <c:order val="2"/>
          <c:tx>
            <c:strRef>
              <c:f>Sheet4b!$O$5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Sheet4b!$N$7:$N$29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Sheet4b!$O$7:$O$29</c:f>
              <c:numCache>
                <c:formatCode>0.00E+00</c:formatCode>
                <c:ptCount val="23"/>
                <c:pt idx="0">
                  <c:v>1.9707518482686835E-2</c:v>
                </c:pt>
                <c:pt idx="1">
                  <c:v>2.1706409860519416E-2</c:v>
                </c:pt>
                <c:pt idx="2">
                  <c:v>2.4434456583725582E-2</c:v>
                </c:pt>
                <c:pt idx="3">
                  <c:v>2.7137360019159874E-2</c:v>
                </c:pt>
                <c:pt idx="4">
                  <c:v>2.9404446466555073E-2</c:v>
                </c:pt>
                <c:pt idx="5">
                  <c:v>3.1763724969112922E-2</c:v>
                </c:pt>
                <c:pt idx="6">
                  <c:v>3.5065876763100787E-2</c:v>
                </c:pt>
                <c:pt idx="7">
                  <c:v>3.9097183902462244E-2</c:v>
                </c:pt>
                <c:pt idx="8">
                  <c:v>4.2613053642507899E-2</c:v>
                </c:pt>
                <c:pt idx="9">
                  <c:v>4.5269861050361321E-2</c:v>
                </c:pt>
                <c:pt idx="10">
                  <c:v>4.8253531199243721E-2</c:v>
                </c:pt>
                <c:pt idx="11">
                  <c:v>5.1773591487251351E-2</c:v>
                </c:pt>
                <c:pt idx="12">
                  <c:v>5.7598453154311564E-2</c:v>
                </c:pt>
              </c:numCache>
            </c:numRef>
          </c:yVal>
        </c:ser>
        <c:ser>
          <c:idx val="3"/>
          <c:order val="3"/>
          <c:tx>
            <c:strRef>
              <c:f>Sheet4b!$Q$5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Sheet4b!$P$7:$P$29</c:f>
              <c:numCache>
                <c:formatCode>General</c:formatCode>
                <c:ptCount val="23"/>
              </c:numCache>
            </c:numRef>
          </c:xVal>
          <c:yVal>
            <c:numRef>
              <c:f>Sheet4b!$Q$7:$Q$29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Sheet4b!$K$5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Sheet4b!$E$38:$E$50</c:f>
              <c:numCache>
                <c:formatCode>0.00E+00</c:formatCode>
                <c:ptCount val="13"/>
                <c:pt idx="0">
                  <c:v>1.3197382553178674E-2</c:v>
                </c:pt>
                <c:pt idx="1">
                  <c:v>1.428397078074229E-2</c:v>
                </c:pt>
                <c:pt idx="2">
                  <c:v>1.5530986537883137E-2</c:v>
                </c:pt>
                <c:pt idx="3">
                  <c:v>1.6673279256417105E-2</c:v>
                </c:pt>
                <c:pt idx="4">
                  <c:v>1.7472765520898971E-2</c:v>
                </c:pt>
                <c:pt idx="5">
                  <c:v>1.9206975062867979E-2</c:v>
                </c:pt>
                <c:pt idx="6">
                  <c:v>2.1215464442165127E-2</c:v>
                </c:pt>
                <c:pt idx="7">
                  <c:v>2.3071419815868965E-2</c:v>
                </c:pt>
                <c:pt idx="8">
                  <c:v>2.4379085837256231E-2</c:v>
                </c:pt>
                <c:pt idx="9">
                  <c:v>2.7238686853778102E-2</c:v>
                </c:pt>
                <c:pt idx="10">
                  <c:v>3.0586984744718965E-2</c:v>
                </c:pt>
                <c:pt idx="11">
                  <c:v>3.3712417194613466E-2</c:v>
                </c:pt>
                <c:pt idx="12">
                  <c:v>3.5931010559260262E-2</c:v>
                </c:pt>
              </c:numCache>
            </c:numRef>
          </c:yVal>
        </c:ser>
        <c:ser>
          <c:idx val="5"/>
          <c:order val="5"/>
          <c:tx>
            <c:strRef>
              <c:f>Sheet4b!$M$5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Sheet4b!$I$38:$I$50</c:f>
              <c:numCache>
                <c:formatCode>0.00E+00</c:formatCode>
                <c:ptCount val="13"/>
                <c:pt idx="0">
                  <c:v>1.6001074648558586E-2</c:v>
                </c:pt>
                <c:pt idx="1">
                  <c:v>1.7426685250068796E-2</c:v>
                </c:pt>
                <c:pt idx="2">
                  <c:v>1.9069288435633349E-2</c:v>
                </c:pt>
                <c:pt idx="3">
                  <c:v>2.0579717451386381E-2</c:v>
                </c:pt>
                <c:pt idx="4">
                  <c:v>2.1639972850008623E-2</c:v>
                </c:pt>
                <c:pt idx="5">
                  <c:v>2.3948109265400929E-2</c:v>
                </c:pt>
                <c:pt idx="6">
                  <c:v>2.6634403900154112E-2</c:v>
                </c:pt>
                <c:pt idx="7">
                  <c:v>2.9128039309170108E-2</c:v>
                </c:pt>
                <c:pt idx="8">
                  <c:v>3.089098020720097E-2</c:v>
                </c:pt>
                <c:pt idx="9">
                  <c:v>3.4761668273382534E-2</c:v>
                </c:pt>
                <c:pt idx="10">
                  <c:v>3.9317496868330401E-2</c:v>
                </c:pt>
                <c:pt idx="11">
                  <c:v>4.3589506766604093E-2</c:v>
                </c:pt>
                <c:pt idx="12">
                  <c:v>4.663165716975988E-2</c:v>
                </c:pt>
              </c:numCache>
            </c:numRef>
          </c:yVal>
        </c:ser>
        <c:ser>
          <c:idx val="6"/>
          <c:order val="6"/>
          <c:tx>
            <c:strRef>
              <c:f>Sheet4b!$O$5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Sheet4b!$M$38:$M$50</c:f>
              <c:numCache>
                <c:formatCode>0.00E+00</c:formatCode>
                <c:ptCount val="13"/>
                <c:pt idx="0">
                  <c:v>1.9969270702311311E-2</c:v>
                </c:pt>
                <c:pt idx="1">
                  <c:v>2.190452067093672E-2</c:v>
                </c:pt>
                <c:pt idx="2">
                  <c:v>2.4145247584423473E-2</c:v>
                </c:pt>
                <c:pt idx="3">
                  <c:v>2.6215245338111003E-2</c:v>
                </c:pt>
                <c:pt idx="4">
                  <c:v>2.7673404830071663E-2</c:v>
                </c:pt>
                <c:pt idx="5">
                  <c:v>3.0861207551544811E-2</c:v>
                </c:pt>
                <c:pt idx="6">
                  <c:v>3.4592249683605379E-2</c:v>
                </c:pt>
                <c:pt idx="7">
                  <c:v>3.8073456048191109E-2</c:v>
                </c:pt>
                <c:pt idx="8">
                  <c:v>4.0543720462895338E-2</c:v>
                </c:pt>
                <c:pt idx="9">
                  <c:v>4.5990380022876171E-2</c:v>
                </c:pt>
                <c:pt idx="10">
                  <c:v>5.2434725808876655E-2</c:v>
                </c:pt>
                <c:pt idx="11">
                  <c:v>5.8503333174761321E-2</c:v>
                </c:pt>
                <c:pt idx="12">
                  <c:v>6.2836611679045501E-2</c:v>
                </c:pt>
              </c:numCache>
            </c:numRef>
          </c:yVal>
        </c:ser>
        <c:ser>
          <c:idx val="7"/>
          <c:order val="7"/>
          <c:tx>
            <c:strRef>
              <c:f>Sheet4b!$Q$5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Sheet4b!$A$38:$A$50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Sheet4b!$Q$38:$Q$50</c:f>
              <c:numCache>
                <c:formatCode>0.00E+00</c:formatCode>
                <c:ptCount val="13"/>
                <c:pt idx="0">
                  <c:v>2.5188486313868049E-2</c:v>
                </c:pt>
                <c:pt idx="1">
                  <c:v>2.7836841915637213E-2</c:v>
                </c:pt>
                <c:pt idx="2">
                  <c:v>3.0919579111225295E-2</c:v>
                </c:pt>
                <c:pt idx="3">
                  <c:v>3.3781539368326896E-2</c:v>
                </c:pt>
                <c:pt idx="4">
                  <c:v>3.5804984911785062E-2</c:v>
                </c:pt>
                <c:pt idx="5">
                  <c:v>4.0247711291410811E-2</c:v>
                </c:pt>
                <c:pt idx="6">
                  <c:v>4.5476499604394233E-2</c:v>
                </c:pt>
                <c:pt idx="7">
                  <c:v>5.0378699478901591E-2</c:v>
                </c:pt>
                <c:pt idx="8">
                  <c:v>5.3868861651094065E-2</c:v>
                </c:pt>
                <c:pt idx="9">
                  <c:v>6.1591548283863519E-2</c:v>
                </c:pt>
                <c:pt idx="10">
                  <c:v>7.0764612749509015E-2</c:v>
                </c:pt>
                <c:pt idx="11">
                  <c:v>7.9425087090369412E-2</c:v>
                </c:pt>
                <c:pt idx="12">
                  <c:v>8.5616137756898136E-2</c:v>
                </c:pt>
              </c:numCache>
            </c:numRef>
          </c:yVal>
        </c:ser>
        <c:axId val="95123328"/>
        <c:axId val="95124864"/>
      </c:scatterChart>
      <c:valAx>
        <c:axId val="95123328"/>
        <c:scaling>
          <c:logBase val="10"/>
          <c:orientation val="minMax"/>
        </c:scaling>
        <c:axPos val="b"/>
        <c:numFmt formatCode="0.00E+00" sourceLinked="1"/>
        <c:tickLblPos val="nextTo"/>
        <c:crossAx val="95124864"/>
        <c:crossesAt val="1.0000000000000035E-3"/>
        <c:crossBetween val="midCat"/>
      </c:valAx>
      <c:valAx>
        <c:axId val="95124864"/>
        <c:scaling>
          <c:logBase val="10"/>
          <c:orientation val="minMax"/>
          <c:max val="0.1"/>
          <c:min val="3.0000000000000009E-3"/>
        </c:scaling>
        <c:axPos val="l"/>
        <c:majorGridlines/>
        <c:numFmt formatCode="0.00E+00" sourceLinked="1"/>
        <c:tickLblPos val="nextTo"/>
        <c:crossAx val="95123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Sheet5a!$T$4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Sheet5a!$S$7:$S$29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Sheet5a!$T$7:$T$29</c:f>
              <c:numCache>
                <c:formatCode>General</c:formatCode>
                <c:ptCount val="23"/>
                <c:pt idx="0">
                  <c:v>1.244E-2</c:v>
                </c:pt>
                <c:pt idx="1">
                  <c:v>1.3299999999999999E-2</c:v>
                </c:pt>
                <c:pt idx="2">
                  <c:v>1.371E-2</c:v>
                </c:pt>
                <c:pt idx="3">
                  <c:v>1.4630000000000001E-2</c:v>
                </c:pt>
                <c:pt idx="4">
                  <c:v>1.5339999999999999E-2</c:v>
                </c:pt>
                <c:pt idx="5">
                  <c:v>1.602E-2</c:v>
                </c:pt>
                <c:pt idx="6">
                  <c:v>1.7409999999999998E-2</c:v>
                </c:pt>
                <c:pt idx="7">
                  <c:v>1.8870000000000001E-2</c:v>
                </c:pt>
                <c:pt idx="8">
                  <c:v>1.9130000000000001E-2</c:v>
                </c:pt>
                <c:pt idx="9">
                  <c:v>2.043E-2</c:v>
                </c:pt>
                <c:pt idx="10">
                  <c:v>2.1270000000000001E-2</c:v>
                </c:pt>
                <c:pt idx="11">
                  <c:v>2.2509999999999999E-2</c:v>
                </c:pt>
                <c:pt idx="12">
                  <c:v>2.4629999999999999E-2</c:v>
                </c:pt>
              </c:numCache>
            </c:numRef>
          </c:yVal>
        </c:ser>
        <c:ser>
          <c:idx val="1"/>
          <c:order val="1"/>
          <c:tx>
            <c:strRef>
              <c:f>Sheet5a!$V$4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Sheet5a!$U$7:$U$29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Sheet5a!$V$7:$V$29</c:f>
              <c:numCache>
                <c:formatCode>General</c:formatCode>
                <c:ptCount val="23"/>
                <c:pt idx="0">
                  <c:v>1.8169999999999999E-2</c:v>
                </c:pt>
                <c:pt idx="1">
                  <c:v>1.915E-2</c:v>
                </c:pt>
                <c:pt idx="2">
                  <c:v>2.0570000000000001E-2</c:v>
                </c:pt>
                <c:pt idx="3">
                  <c:v>2.128E-2</c:v>
                </c:pt>
                <c:pt idx="4">
                  <c:v>2.282E-2</c:v>
                </c:pt>
                <c:pt idx="5">
                  <c:v>2.487E-2</c:v>
                </c:pt>
                <c:pt idx="6">
                  <c:v>2.639E-2</c:v>
                </c:pt>
                <c:pt idx="7">
                  <c:v>2.8369999999999999E-2</c:v>
                </c:pt>
                <c:pt idx="8">
                  <c:v>3.0249999999999999E-2</c:v>
                </c:pt>
                <c:pt idx="9">
                  <c:v>3.1789999999999999E-2</c:v>
                </c:pt>
                <c:pt idx="10">
                  <c:v>3.465E-2</c:v>
                </c:pt>
                <c:pt idx="11">
                  <c:v>3.5999999999999997E-2</c:v>
                </c:pt>
                <c:pt idx="12">
                  <c:v>3.984E-2</c:v>
                </c:pt>
              </c:numCache>
            </c:numRef>
          </c:yVal>
        </c:ser>
        <c:ser>
          <c:idx val="2"/>
          <c:order val="2"/>
          <c:tx>
            <c:strRef>
              <c:f>Sheet5a!$X$4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Sheet5a!$W$7:$W$29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Sheet5a!$X$7:$X$29</c:f>
              <c:numCache>
                <c:formatCode>General</c:formatCode>
                <c:ptCount val="23"/>
                <c:pt idx="0">
                  <c:v>2.802E-2</c:v>
                </c:pt>
                <c:pt idx="1">
                  <c:v>2.9499999999999998E-2</c:v>
                </c:pt>
                <c:pt idx="2">
                  <c:v>3.1699999999999999E-2</c:v>
                </c:pt>
                <c:pt idx="3">
                  <c:v>3.415E-2</c:v>
                </c:pt>
                <c:pt idx="4">
                  <c:v>3.6319999999999998E-2</c:v>
                </c:pt>
                <c:pt idx="5">
                  <c:v>3.857E-2</c:v>
                </c:pt>
                <c:pt idx="6">
                  <c:v>4.163E-2</c:v>
                </c:pt>
                <c:pt idx="7">
                  <c:v>4.4760000000000001E-2</c:v>
                </c:pt>
                <c:pt idx="8">
                  <c:v>4.6879999999999998E-2</c:v>
                </c:pt>
                <c:pt idx="9">
                  <c:v>4.9680000000000002E-2</c:v>
                </c:pt>
                <c:pt idx="10">
                  <c:v>5.3560000000000003E-2</c:v>
                </c:pt>
                <c:pt idx="11">
                  <c:v>5.5919999999999997E-2</c:v>
                </c:pt>
                <c:pt idx="12">
                  <c:v>5.8180000000000003E-2</c:v>
                </c:pt>
              </c:numCache>
            </c:numRef>
          </c:yVal>
        </c:ser>
        <c:ser>
          <c:idx val="3"/>
          <c:order val="3"/>
          <c:tx>
            <c:strRef>
              <c:f>Sheet5a!$Z$4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Sheet5a!$Y$7:$Y$29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Sheet5a!$Z$7:$Z$29</c:f>
              <c:numCache>
                <c:formatCode>General</c:formatCode>
                <c:ptCount val="23"/>
                <c:pt idx="0">
                  <c:v>3.6389999999999999E-2</c:v>
                </c:pt>
                <c:pt idx="1">
                  <c:v>3.9390000000000001E-2</c:v>
                </c:pt>
                <c:pt idx="2">
                  <c:v>4.2900000000000001E-2</c:v>
                </c:pt>
                <c:pt idx="3">
                  <c:v>4.5620000000000001E-2</c:v>
                </c:pt>
                <c:pt idx="4">
                  <c:v>4.7809999999999998E-2</c:v>
                </c:pt>
                <c:pt idx="5">
                  <c:v>5.1290000000000002E-2</c:v>
                </c:pt>
                <c:pt idx="6">
                  <c:v>5.4469999999999998E-2</c:v>
                </c:pt>
                <c:pt idx="7">
                  <c:v>5.8380000000000001E-2</c:v>
                </c:pt>
                <c:pt idx="8">
                  <c:v>6.1740000000000003E-2</c:v>
                </c:pt>
                <c:pt idx="9">
                  <c:v>6.5189999999999998E-2</c:v>
                </c:pt>
                <c:pt idx="10">
                  <c:v>6.9830000000000003E-2</c:v>
                </c:pt>
                <c:pt idx="11">
                  <c:v>7.331E-2</c:v>
                </c:pt>
                <c:pt idx="12">
                  <c:v>8.0670000000000006E-2</c:v>
                </c:pt>
              </c:numCache>
            </c:numRef>
          </c:yVal>
        </c:ser>
        <c:ser>
          <c:idx val="4"/>
          <c:order val="4"/>
          <c:tx>
            <c:strRef>
              <c:f>Sheet5a!$T$4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Sheet5a!$U$38:$U$50</c:f>
              <c:numCache>
                <c:formatCode>0.00E+00</c:formatCode>
                <c:ptCount val="13"/>
                <c:pt idx="0">
                  <c:v>1.1452752183342112E-2</c:v>
                </c:pt>
                <c:pt idx="1">
                  <c:v>1.2230612437585246E-2</c:v>
                </c:pt>
                <c:pt idx="2">
                  <c:v>1.3105055207794441E-2</c:v>
                </c:pt>
                <c:pt idx="3">
                  <c:v>1.3889765325570543E-2</c:v>
                </c:pt>
                <c:pt idx="4">
                  <c:v>1.4430127478289773E-2</c:v>
                </c:pt>
                <c:pt idx="5">
                  <c:v>1.5578486524038466E-2</c:v>
                </c:pt>
                <c:pt idx="6">
                  <c:v>1.6870343733393422E-2</c:v>
                </c:pt>
                <c:pt idx="7">
                  <c:v>1.8030467423225983E-2</c:v>
                </c:pt>
                <c:pt idx="8">
                  <c:v>1.8829807081300175E-2</c:v>
                </c:pt>
                <c:pt idx="9">
                  <c:v>2.052980090433313E-2</c:v>
                </c:pt>
                <c:pt idx="10">
                  <c:v>2.2444300573258212E-2</c:v>
                </c:pt>
                <c:pt idx="11">
                  <c:v>2.4165465873657459E-2</c:v>
                </c:pt>
                <c:pt idx="12">
                  <c:v>2.535241912247339E-2</c:v>
                </c:pt>
              </c:numCache>
            </c:numRef>
          </c:yVal>
        </c:ser>
        <c:ser>
          <c:idx val="5"/>
          <c:order val="5"/>
          <c:tx>
            <c:strRef>
              <c:f>Sheet5a!$V$4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Sheet5a!$Y$38:$Y$50</c:f>
              <c:numCache>
                <c:formatCode>0.00E+00</c:formatCode>
                <c:ptCount val="13"/>
                <c:pt idx="0">
                  <c:v>1.745990079821292E-2</c:v>
                </c:pt>
                <c:pt idx="1">
                  <c:v>1.8650745860590703E-2</c:v>
                </c:pt>
                <c:pt idx="2">
                  <c:v>1.9990494199576245E-2</c:v>
                </c:pt>
                <c:pt idx="3">
                  <c:v>2.1193713040901063E-2</c:v>
                </c:pt>
                <c:pt idx="4">
                  <c:v>2.2022794387102307E-2</c:v>
                </c:pt>
                <c:pt idx="5">
                  <c:v>2.3786174011067321E-2</c:v>
                </c:pt>
                <c:pt idx="6">
                  <c:v>2.5772275117171759E-2</c:v>
                </c:pt>
                <c:pt idx="7">
                  <c:v>2.7558009156875531E-2</c:v>
                </c:pt>
                <c:pt idx="8">
                  <c:v>2.8789599995946994E-2</c:v>
                </c:pt>
                <c:pt idx="9">
                  <c:v>3.1412153281608658E-2</c:v>
                </c:pt>
                <c:pt idx="10">
                  <c:v>3.4370978344046926E-2</c:v>
                </c:pt>
                <c:pt idx="11">
                  <c:v>3.7035876463708442E-2</c:v>
                </c:pt>
                <c:pt idx="12">
                  <c:v>3.8876340779417817E-2</c:v>
                </c:pt>
              </c:numCache>
            </c:numRef>
          </c:yVal>
        </c:ser>
        <c:ser>
          <c:idx val="6"/>
          <c:order val="6"/>
          <c:tx>
            <c:strRef>
              <c:f>Sheet5a!$X$4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Sheet5a!$AC$38:$AC$50</c:f>
              <c:numCache>
                <c:formatCode>0.00E+00</c:formatCode>
                <c:ptCount val="13"/>
                <c:pt idx="0">
                  <c:v>2.5633197070114321E-2</c:v>
                </c:pt>
                <c:pt idx="1">
                  <c:v>2.7391958958819296E-2</c:v>
                </c:pt>
                <c:pt idx="2">
                  <c:v>2.9372811771092598E-2</c:v>
                </c:pt>
                <c:pt idx="3">
                  <c:v>3.1153783934867663E-2</c:v>
                </c:pt>
                <c:pt idx="4">
                  <c:v>3.238206674574589E-2</c:v>
                </c:pt>
                <c:pt idx="5">
                  <c:v>3.4997510896596376E-2</c:v>
                </c:pt>
                <c:pt idx="6">
                  <c:v>3.7948208947579054E-2</c:v>
                </c:pt>
                <c:pt idx="7">
                  <c:v>4.0605690995221377E-2</c:v>
                </c:pt>
                <c:pt idx="8">
                  <c:v>4.2440980346837541E-2</c:v>
                </c:pt>
                <c:pt idx="9">
                  <c:v>4.6355769704540126E-2</c:v>
                </c:pt>
                <c:pt idx="10">
                  <c:v>5.0783486412371855E-2</c:v>
                </c:pt>
                <c:pt idx="11">
                  <c:v>5.4781261812805029E-2</c:v>
                </c:pt>
                <c:pt idx="12">
                  <c:v>5.754770025485248E-2</c:v>
                </c:pt>
              </c:numCache>
            </c:numRef>
          </c:yVal>
        </c:ser>
        <c:ser>
          <c:idx val="7"/>
          <c:order val="7"/>
          <c:tx>
            <c:strRef>
              <c:f>Sheet5a!$Z$4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Sheet5a!$AG$38:$AG$50</c:f>
              <c:numCache>
                <c:formatCode>0.00E+00</c:formatCode>
                <c:ptCount val="13"/>
                <c:pt idx="0">
                  <c:v>3.6478608990134991E-2</c:v>
                </c:pt>
                <c:pt idx="1">
                  <c:v>3.9002077362991078E-2</c:v>
                </c:pt>
                <c:pt idx="2">
                  <c:v>4.1848439195841997E-2</c:v>
                </c:pt>
                <c:pt idx="3">
                  <c:v>4.4411435886028139E-2</c:v>
                </c:pt>
                <c:pt idx="4">
                  <c:v>4.6181187250083341E-2</c:v>
                </c:pt>
                <c:pt idx="5">
                  <c:v>4.9955405497914752E-2</c:v>
                </c:pt>
                <c:pt idx="6">
                  <c:v>5.4222873899430729E-2</c:v>
                </c:pt>
                <c:pt idx="7">
                  <c:v>5.8074829130295776E-2</c:v>
                </c:pt>
                <c:pt idx="8">
                  <c:v>6.0739741121515298E-2</c:v>
                </c:pt>
                <c:pt idx="9">
                  <c:v>6.6436900242992938E-2</c:v>
                </c:pt>
                <c:pt idx="10">
                  <c:v>7.2901128171509316E-2</c:v>
                </c:pt>
                <c:pt idx="11">
                  <c:v>7.8756086757285237E-2</c:v>
                </c:pt>
                <c:pt idx="12">
                  <c:v>8.2817704570656944E-2</c:v>
                </c:pt>
              </c:numCache>
            </c:numRef>
          </c:yVal>
        </c:ser>
        <c:axId val="94901760"/>
        <c:axId val="94903296"/>
      </c:scatterChart>
      <c:valAx>
        <c:axId val="94901760"/>
        <c:scaling>
          <c:logBase val="10"/>
          <c:orientation val="minMax"/>
        </c:scaling>
        <c:axPos val="b"/>
        <c:numFmt formatCode="General" sourceLinked="1"/>
        <c:tickLblPos val="nextTo"/>
        <c:crossAx val="94903296"/>
        <c:crossesAt val="1.0000000000000035E-3"/>
        <c:crossBetween val="midCat"/>
      </c:valAx>
      <c:valAx>
        <c:axId val="94903296"/>
        <c:scaling>
          <c:logBase val="10"/>
          <c:orientation val="minMax"/>
          <c:max val="0.1"/>
          <c:min val="3.000000000000007E-3"/>
        </c:scaling>
        <c:axPos val="l"/>
        <c:majorGridlines/>
        <c:numFmt formatCode="General" sourceLinked="1"/>
        <c:tickLblPos val="nextTo"/>
        <c:crossAx val="949017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Sheet5a!$K$5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Sheet5a!$J$7:$J$29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Sheet5a!$K$7:$K$29</c:f>
              <c:numCache>
                <c:formatCode>General</c:formatCode>
                <c:ptCount val="23"/>
                <c:pt idx="0">
                  <c:v>2.3099999999999999E-2</c:v>
                </c:pt>
                <c:pt idx="1">
                  <c:v>2.47E-2</c:v>
                </c:pt>
                <c:pt idx="2">
                  <c:v>2.648E-2</c:v>
                </c:pt>
                <c:pt idx="3">
                  <c:v>2.8000000000000001E-2</c:v>
                </c:pt>
                <c:pt idx="4">
                  <c:v>2.8570000000000002E-2</c:v>
                </c:pt>
                <c:pt idx="5">
                  <c:v>3.04E-2</c:v>
                </c:pt>
                <c:pt idx="6">
                  <c:v>3.2550000000000003E-2</c:v>
                </c:pt>
                <c:pt idx="7">
                  <c:v>3.4750000000000003E-2</c:v>
                </c:pt>
                <c:pt idx="8">
                  <c:v>3.7470000000000003E-2</c:v>
                </c:pt>
                <c:pt idx="9">
                  <c:v>4.0160000000000001E-2</c:v>
                </c:pt>
                <c:pt idx="10">
                  <c:v>4.1189999999999997E-2</c:v>
                </c:pt>
                <c:pt idx="11">
                  <c:v>4.3110000000000002E-2</c:v>
                </c:pt>
                <c:pt idx="12">
                  <c:v>4.7289999999999999E-2</c:v>
                </c:pt>
              </c:numCache>
            </c:numRef>
          </c:yVal>
        </c:ser>
        <c:ser>
          <c:idx val="1"/>
          <c:order val="1"/>
          <c:tx>
            <c:strRef>
              <c:f>Sheet5a!$M$5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Sheet5a!$M$7:$M$29</c:f>
              <c:numCache>
                <c:formatCode>General</c:formatCode>
                <c:ptCount val="23"/>
                <c:pt idx="0">
                  <c:v>3.0130000000000001E-2</c:v>
                </c:pt>
                <c:pt idx="1">
                  <c:v>3.1829999999999997E-2</c:v>
                </c:pt>
                <c:pt idx="2">
                  <c:v>3.388E-2</c:v>
                </c:pt>
                <c:pt idx="3">
                  <c:v>3.6839999999999998E-2</c:v>
                </c:pt>
                <c:pt idx="4">
                  <c:v>3.8929999999999999E-2</c:v>
                </c:pt>
                <c:pt idx="5">
                  <c:v>4.1009999999999998E-2</c:v>
                </c:pt>
                <c:pt idx="6">
                  <c:v>4.41E-2</c:v>
                </c:pt>
                <c:pt idx="7">
                  <c:v>4.5400000000000003E-2</c:v>
                </c:pt>
                <c:pt idx="8">
                  <c:v>4.7600000000000003E-2</c:v>
                </c:pt>
                <c:pt idx="9">
                  <c:v>5.4100000000000002E-2</c:v>
                </c:pt>
                <c:pt idx="10">
                  <c:v>5.8299999999999998E-2</c:v>
                </c:pt>
                <c:pt idx="11">
                  <c:v>6.2050000000000001E-2</c:v>
                </c:pt>
                <c:pt idx="12">
                  <c:v>6.4380000000000007E-2</c:v>
                </c:pt>
              </c:numCache>
            </c:numRef>
          </c:yVal>
        </c:ser>
        <c:ser>
          <c:idx val="2"/>
          <c:order val="2"/>
          <c:tx>
            <c:strRef>
              <c:f>Sheet5a!$O$5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Sheet5a!$N$7:$N$29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Sheet5a!$O$7:$O$29</c:f>
              <c:numCache>
                <c:formatCode>General</c:formatCode>
                <c:ptCount val="23"/>
                <c:pt idx="0">
                  <c:v>3.6389999999999999E-2</c:v>
                </c:pt>
                <c:pt idx="1">
                  <c:v>3.9390000000000001E-2</c:v>
                </c:pt>
                <c:pt idx="2">
                  <c:v>4.2900000000000001E-2</c:v>
                </c:pt>
                <c:pt idx="3">
                  <c:v>4.5620000000000001E-2</c:v>
                </c:pt>
                <c:pt idx="4">
                  <c:v>4.7809999999999998E-2</c:v>
                </c:pt>
                <c:pt idx="5">
                  <c:v>5.1290000000000002E-2</c:v>
                </c:pt>
                <c:pt idx="6">
                  <c:v>5.4469999999999998E-2</c:v>
                </c:pt>
                <c:pt idx="7">
                  <c:v>5.8380000000000001E-2</c:v>
                </c:pt>
                <c:pt idx="8">
                  <c:v>6.1740000000000003E-2</c:v>
                </c:pt>
                <c:pt idx="9">
                  <c:v>6.5189999999999998E-2</c:v>
                </c:pt>
                <c:pt idx="10">
                  <c:v>6.9830000000000003E-2</c:v>
                </c:pt>
                <c:pt idx="11">
                  <c:v>7.331E-2</c:v>
                </c:pt>
                <c:pt idx="12">
                  <c:v>8.0670000000000006E-2</c:v>
                </c:pt>
              </c:numCache>
            </c:numRef>
          </c:yVal>
        </c:ser>
        <c:ser>
          <c:idx val="3"/>
          <c:order val="3"/>
          <c:tx>
            <c:strRef>
              <c:f>Sheet5a!$Q$5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Sheet5a!$P$7:$P$29</c:f>
              <c:numCache>
                <c:formatCode>General</c:formatCode>
                <c:ptCount val="23"/>
              </c:numCache>
            </c:numRef>
          </c:xVal>
          <c:yVal>
            <c:numRef>
              <c:f>Sheet5a!$Q$7:$Q$29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Sheet5a!$K$5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Sheet5a!$E$38:$E$50</c:f>
              <c:numCache>
                <c:formatCode>0.00E+00</c:formatCode>
                <c:ptCount val="13"/>
                <c:pt idx="0">
                  <c:v>2.5749298924909392E-2</c:v>
                </c:pt>
                <c:pt idx="1">
                  <c:v>2.7267745785027126E-2</c:v>
                </c:pt>
                <c:pt idx="2">
                  <c:v>2.8977757306896688E-2</c:v>
                </c:pt>
                <c:pt idx="3">
                  <c:v>3.0515054321045561E-2</c:v>
                </c:pt>
                <c:pt idx="4">
                  <c:v>3.1575191389648073E-2</c:v>
                </c:pt>
                <c:pt idx="5">
                  <c:v>3.3832348708367835E-2</c:v>
                </c:pt>
                <c:pt idx="6">
                  <c:v>3.6378433495255963E-2</c:v>
                </c:pt>
                <c:pt idx="7">
                  <c:v>3.8671148196923383E-2</c:v>
                </c:pt>
                <c:pt idx="8">
                  <c:v>4.0254326472499574E-2</c:v>
                </c:pt>
                <c:pt idx="9">
                  <c:v>4.36308114938335E-2</c:v>
                </c:pt>
                <c:pt idx="10">
                  <c:v>4.7448830067124172E-2</c:v>
                </c:pt>
                <c:pt idx="11">
                  <c:v>5.0895342276041304E-2</c:v>
                </c:pt>
                <c:pt idx="12">
                  <c:v>5.3279894019099369E-2</c:v>
                </c:pt>
              </c:numCache>
            </c:numRef>
          </c:yVal>
        </c:ser>
        <c:ser>
          <c:idx val="5"/>
          <c:order val="5"/>
          <c:tx>
            <c:strRef>
              <c:f>Sheet5a!$M$5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Sheet5a!$I$38:$I$50</c:f>
              <c:numCache>
                <c:formatCode>0.00E+00</c:formatCode>
                <c:ptCount val="13"/>
                <c:pt idx="0">
                  <c:v>3.0299648705983985E-2</c:v>
                </c:pt>
                <c:pt idx="1">
                  <c:v>3.2232697459917775E-2</c:v>
                </c:pt>
                <c:pt idx="2">
                  <c:v>3.4411098745516421E-2</c:v>
                </c:pt>
                <c:pt idx="3">
                  <c:v>3.6370825321051237E-2</c:v>
                </c:pt>
                <c:pt idx="4">
                  <c:v>3.7723020660460398E-2</c:v>
                </c:pt>
                <c:pt idx="5">
                  <c:v>4.0604037755665082E-2</c:v>
                </c:pt>
                <c:pt idx="6">
                  <c:v>4.3857161570733744E-2</c:v>
                </c:pt>
                <c:pt idx="7">
                  <c:v>4.6789563269196241E-2</c:v>
                </c:pt>
                <c:pt idx="8">
                  <c:v>4.8816119434230559E-2</c:v>
                </c:pt>
                <c:pt idx="9">
                  <c:v>5.314270298008452E-2</c:v>
                </c:pt>
                <c:pt idx="10">
                  <c:v>5.8042359594492089E-2</c:v>
                </c:pt>
                <c:pt idx="11">
                  <c:v>6.2471811809538258E-2</c:v>
                </c:pt>
                <c:pt idx="12">
                  <c:v>6.5540010482936575E-2</c:v>
                </c:pt>
              </c:numCache>
            </c:numRef>
          </c:yVal>
        </c:ser>
        <c:ser>
          <c:idx val="6"/>
          <c:order val="6"/>
          <c:tx>
            <c:strRef>
              <c:f>Sheet5a!$O$5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Sheet5a!$M$38:$M$50</c:f>
              <c:numCache>
                <c:formatCode>0.00E+00</c:formatCode>
                <c:ptCount val="13"/>
                <c:pt idx="0">
                  <c:v>3.6478608990134991E-2</c:v>
                </c:pt>
                <c:pt idx="1">
                  <c:v>3.9002077362991078E-2</c:v>
                </c:pt>
                <c:pt idx="2">
                  <c:v>4.1848439195841997E-2</c:v>
                </c:pt>
                <c:pt idx="3">
                  <c:v>4.4411435886028139E-2</c:v>
                </c:pt>
                <c:pt idx="4">
                  <c:v>4.6181187250083341E-2</c:v>
                </c:pt>
                <c:pt idx="5">
                  <c:v>4.9955405497914752E-2</c:v>
                </c:pt>
                <c:pt idx="6">
                  <c:v>5.4222873899430729E-2</c:v>
                </c:pt>
                <c:pt idx="7">
                  <c:v>5.8074829130295776E-2</c:v>
                </c:pt>
                <c:pt idx="8">
                  <c:v>6.0739741121515298E-2</c:v>
                </c:pt>
                <c:pt idx="9">
                  <c:v>6.6436900242992938E-2</c:v>
                </c:pt>
                <c:pt idx="10">
                  <c:v>7.2901128171509316E-2</c:v>
                </c:pt>
                <c:pt idx="11">
                  <c:v>7.8756086757285237E-2</c:v>
                </c:pt>
                <c:pt idx="12">
                  <c:v>8.2817704570656944E-2</c:v>
                </c:pt>
              </c:numCache>
            </c:numRef>
          </c:yVal>
        </c:ser>
        <c:ser>
          <c:idx val="7"/>
          <c:order val="7"/>
          <c:tx>
            <c:strRef>
              <c:f>Sheet5a!$Q$5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Sheet5a!$A$38:$A$50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Sheet5a!$Q$38:$Q$50</c:f>
              <c:numCache>
                <c:formatCode>0.00E+00</c:formatCode>
                <c:ptCount val="13"/>
                <c:pt idx="0">
                  <c:v>4.4224421015340729E-2</c:v>
                </c:pt>
                <c:pt idx="1">
                  <c:v>4.7523009372153729E-2</c:v>
                </c:pt>
                <c:pt idx="2">
                  <c:v>5.1247842403600245E-2</c:v>
                </c:pt>
                <c:pt idx="3">
                  <c:v>5.4605628702168139E-2</c:v>
                </c:pt>
                <c:pt idx="4">
                  <c:v>5.6926261016035998E-2</c:v>
                </c:pt>
                <c:pt idx="5">
                  <c:v>6.1880933145054023E-2</c:v>
                </c:pt>
                <c:pt idx="6">
                  <c:v>6.7492259515543079E-2</c:v>
                </c:pt>
                <c:pt idx="7">
                  <c:v>7.2565406611833028E-2</c:v>
                </c:pt>
                <c:pt idx="8">
                  <c:v>7.6079641436999274E-2</c:v>
                </c:pt>
                <c:pt idx="9">
                  <c:v>8.3604466245299935E-2</c:v>
                </c:pt>
                <c:pt idx="10">
                  <c:v>9.216150838206974E-2</c:v>
                </c:pt>
                <c:pt idx="11">
                  <c:v>9.9928738800922859E-2</c:v>
                </c:pt>
                <c:pt idx="12">
                  <c:v>0.10532581257125605</c:v>
                </c:pt>
              </c:numCache>
            </c:numRef>
          </c:yVal>
        </c:ser>
        <c:axId val="95297920"/>
        <c:axId val="95299456"/>
      </c:scatterChart>
      <c:valAx>
        <c:axId val="95297920"/>
        <c:scaling>
          <c:logBase val="10"/>
          <c:orientation val="minMax"/>
        </c:scaling>
        <c:axPos val="b"/>
        <c:numFmt formatCode="General" sourceLinked="1"/>
        <c:tickLblPos val="nextTo"/>
        <c:crossAx val="95299456"/>
        <c:crossesAt val="1.0000000000000035E-3"/>
        <c:crossBetween val="midCat"/>
      </c:valAx>
      <c:valAx>
        <c:axId val="95299456"/>
        <c:scaling>
          <c:logBase val="10"/>
          <c:orientation val="minMax"/>
          <c:max val="0.2"/>
          <c:min val="3.0000000000000009E-3"/>
        </c:scaling>
        <c:axPos val="l"/>
        <c:majorGridlines/>
        <c:numFmt formatCode="General" sourceLinked="1"/>
        <c:tickLblPos val="nextTo"/>
        <c:crossAx val="952979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Sheet5b!$T$4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Sheet5b!$S$7:$S$29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Sheet5b!$T$7:$T$29</c:f>
              <c:numCache>
                <c:formatCode>0.00E+00</c:formatCode>
                <c:ptCount val="23"/>
                <c:pt idx="0">
                  <c:v>9.8392121730154266E-3</c:v>
                </c:pt>
                <c:pt idx="1">
                  <c:v>1.0869286252057266E-2</c:v>
                </c:pt>
                <c:pt idx="2">
                  <c:v>1.1368156209620624E-2</c:v>
                </c:pt>
                <c:pt idx="3">
                  <c:v>1.2490613614137046E-2</c:v>
                </c:pt>
                <c:pt idx="4">
                  <c:v>1.333592104223022E-2</c:v>
                </c:pt>
                <c:pt idx="5">
                  <c:v>1.4171990137775281E-2</c:v>
                </c:pt>
                <c:pt idx="6">
                  <c:v>1.5844128328866409E-2</c:v>
                </c:pt>
                <c:pt idx="7">
                  <c:v>1.7608649845431618E-2</c:v>
                </c:pt>
                <c:pt idx="8">
                  <c:v>1.7918133985772002E-2</c:v>
                </c:pt>
                <c:pt idx="9">
                  <c:v>1.949326968511424E-2</c:v>
                </c:pt>
                <c:pt idx="10">
                  <c:v>2.0500247932787558E-2</c:v>
                </c:pt>
                <c:pt idx="11">
                  <c:v>2.2001476971750429E-2</c:v>
                </c:pt>
                <c:pt idx="12">
                  <c:v>2.1969142807834297E-2</c:v>
                </c:pt>
              </c:numCache>
            </c:numRef>
          </c:yVal>
        </c:ser>
        <c:ser>
          <c:idx val="1"/>
          <c:order val="1"/>
          <c:tx>
            <c:strRef>
              <c:f>Sheet5b!$V$4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Sheet5b!$U$7:$U$29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Sheet5b!$V$7:$V$29</c:f>
              <c:numCache>
                <c:formatCode>0.00E+00</c:formatCode>
                <c:ptCount val="23"/>
                <c:pt idx="0">
                  <c:v>1.569979347716844E-2</c:v>
                </c:pt>
                <c:pt idx="1">
                  <c:v>1.6677829031232314E-2</c:v>
                </c:pt>
                <c:pt idx="2">
                  <c:v>1.811958833937825E-2</c:v>
                </c:pt>
                <c:pt idx="3">
                  <c:v>1.8810958300009627E-2</c:v>
                </c:pt>
                <c:pt idx="4">
                  <c:v>2.0370756381922393E-2</c:v>
                </c:pt>
                <c:pt idx="5">
                  <c:v>2.2411140899883202E-2</c:v>
                </c:pt>
                <c:pt idx="6">
                  <c:v>2.3945644958846102E-2</c:v>
                </c:pt>
                <c:pt idx="7">
                  <c:v>2.5922794419431995E-2</c:v>
                </c:pt>
                <c:pt idx="8">
                  <c:v>2.7798767788218864E-2</c:v>
                </c:pt>
                <c:pt idx="9">
                  <c:v>2.9345918858656013E-2</c:v>
                </c:pt>
                <c:pt idx="10">
                  <c:v>3.2204143451998471E-2</c:v>
                </c:pt>
                <c:pt idx="11">
                  <c:v>3.3561589350311345E-2</c:v>
                </c:pt>
                <c:pt idx="12">
                  <c:v>3.7406280838701123E-2</c:v>
                </c:pt>
              </c:numCache>
            </c:numRef>
          </c:yVal>
        </c:ser>
        <c:ser>
          <c:idx val="2"/>
          <c:order val="2"/>
          <c:tx>
            <c:strRef>
              <c:f>Sheet5b!$X$4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Sheet5b!$W$7:$W$29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Sheet5b!$X$7:$X$29</c:f>
              <c:numCache>
                <c:formatCode>0.00E+00</c:formatCode>
                <c:ptCount val="23"/>
                <c:pt idx="0">
                  <c:v>2.01617414998937E-2</c:v>
                </c:pt>
                <c:pt idx="1">
                  <c:v>2.1662516928920225E-2</c:v>
                </c:pt>
                <c:pt idx="2">
                  <c:v>2.3862872570955939E-2</c:v>
                </c:pt>
                <c:pt idx="3">
                  <c:v>2.6313357451162811E-2</c:v>
                </c:pt>
                <c:pt idx="4">
                  <c:v>2.8490263477120047E-2</c:v>
                </c:pt>
                <c:pt idx="5">
                  <c:v>3.0764876236737678E-2</c:v>
                </c:pt>
                <c:pt idx="6">
                  <c:v>3.3836775943025754E-2</c:v>
                </c:pt>
                <c:pt idx="7">
                  <c:v>3.6982932766895751E-2</c:v>
                </c:pt>
                <c:pt idx="8">
                  <c:v>3.9105123022003051E-2</c:v>
                </c:pt>
                <c:pt idx="9">
                  <c:v>4.191126041273445E-2</c:v>
                </c:pt>
                <c:pt idx="10">
                  <c:v>4.5815621489810464E-2</c:v>
                </c:pt>
                <c:pt idx="11">
                  <c:v>4.8168399636356933E-2</c:v>
                </c:pt>
                <c:pt idx="12">
                  <c:v>5.0443012395974575E-2</c:v>
                </c:pt>
              </c:numCache>
            </c:numRef>
          </c:yVal>
        </c:ser>
        <c:ser>
          <c:idx val="3"/>
          <c:order val="3"/>
          <c:tx>
            <c:strRef>
              <c:f>Sheet5b!$Z$4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Sheet5b!$Y$7:$Y$29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Sheet5b!$Z$7:$Z$29</c:f>
              <c:numCache>
                <c:formatCode>0.00E+00</c:formatCode>
                <c:ptCount val="23"/>
                <c:pt idx="0">
                  <c:v>3.0757286920649808E-2</c:v>
                </c:pt>
                <c:pt idx="1">
                  <c:v>3.4750118492225882E-2</c:v>
                </c:pt>
                <c:pt idx="2">
                  <c:v>3.6285233986187555E-2</c:v>
                </c:pt>
                <c:pt idx="3">
                  <c:v>3.8716152536475527E-2</c:v>
                </c:pt>
                <c:pt idx="4">
                  <c:v>4.1686849851473785E-2</c:v>
                </c:pt>
                <c:pt idx="5">
                  <c:v>4.4914037785163355E-2</c:v>
                </c:pt>
                <c:pt idx="6">
                  <c:v>4.9132734229915646E-2</c:v>
                </c:pt>
                <c:pt idx="7">
                  <c:v>5.2937983110209585E-2</c:v>
                </c:pt>
                <c:pt idx="8">
                  <c:v>5.6884876063512196E-2</c:v>
                </c:pt>
                <c:pt idx="9">
                  <c:v>6.0935130907929805E-2</c:v>
                </c:pt>
                <c:pt idx="10">
                  <c:v>6.4755692660981301E-2</c:v>
                </c:pt>
                <c:pt idx="11">
                  <c:v>6.8381015286371666E-2</c:v>
                </c:pt>
                <c:pt idx="12">
                  <c:v>7.6485353193395972E-2</c:v>
                </c:pt>
              </c:numCache>
            </c:numRef>
          </c:yVal>
        </c:ser>
        <c:ser>
          <c:idx val="4"/>
          <c:order val="4"/>
          <c:tx>
            <c:strRef>
              <c:f>Sheet5b!$T$4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Sheet5b!$U$38:$U$50</c:f>
              <c:numCache>
                <c:formatCode>0.00E+00</c:formatCode>
                <c:ptCount val="13"/>
                <c:pt idx="0">
                  <c:v>9.4388628749703489E-3</c:v>
                </c:pt>
                <c:pt idx="1">
                  <c:v>1.0216723129213482E-2</c:v>
                </c:pt>
                <c:pt idx="2">
                  <c:v>1.1091165899422677E-2</c:v>
                </c:pt>
                <c:pt idx="3">
                  <c:v>1.1875876017198779E-2</c:v>
                </c:pt>
                <c:pt idx="4">
                  <c:v>1.241623816991801E-2</c:v>
                </c:pt>
                <c:pt idx="5">
                  <c:v>1.3564597215666703E-2</c:v>
                </c:pt>
                <c:pt idx="6">
                  <c:v>1.4856454425021658E-2</c:v>
                </c:pt>
                <c:pt idx="7">
                  <c:v>1.601657811485422E-2</c:v>
                </c:pt>
                <c:pt idx="8">
                  <c:v>1.6815917772928412E-2</c:v>
                </c:pt>
                <c:pt idx="9">
                  <c:v>1.8515911595961367E-2</c:v>
                </c:pt>
                <c:pt idx="10">
                  <c:v>2.0430411264886449E-2</c:v>
                </c:pt>
                <c:pt idx="11">
                  <c:v>2.2151576565285696E-2</c:v>
                </c:pt>
                <c:pt idx="12">
                  <c:v>2.3338529814101627E-2</c:v>
                </c:pt>
              </c:numCache>
            </c:numRef>
          </c:yVal>
        </c:ser>
        <c:ser>
          <c:idx val="5"/>
          <c:order val="5"/>
          <c:tx>
            <c:strRef>
              <c:f>Sheet5b!$V$4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Sheet5b!$Y$38:$Y$50</c:f>
              <c:numCache>
                <c:formatCode>0.00E+00</c:formatCode>
                <c:ptCount val="13"/>
                <c:pt idx="0">
                  <c:v>1.439376412150469E-2</c:v>
                </c:pt>
                <c:pt idx="1">
                  <c:v>1.5584609183882469E-2</c:v>
                </c:pt>
                <c:pt idx="2">
                  <c:v>1.692435752286801E-2</c:v>
                </c:pt>
                <c:pt idx="3">
                  <c:v>1.8127576364192828E-2</c:v>
                </c:pt>
                <c:pt idx="4">
                  <c:v>1.8956657710394075E-2</c:v>
                </c:pt>
                <c:pt idx="5">
                  <c:v>2.0720037334359089E-2</c:v>
                </c:pt>
                <c:pt idx="6">
                  <c:v>2.2706138440463527E-2</c:v>
                </c:pt>
                <c:pt idx="7">
                  <c:v>2.44918724801673E-2</c:v>
                </c:pt>
                <c:pt idx="8">
                  <c:v>2.5723463319238762E-2</c:v>
                </c:pt>
                <c:pt idx="9">
                  <c:v>2.8346016604900427E-2</c:v>
                </c:pt>
                <c:pt idx="10">
                  <c:v>3.1304841667338691E-2</c:v>
                </c:pt>
                <c:pt idx="11">
                  <c:v>3.3969739787000207E-2</c:v>
                </c:pt>
                <c:pt idx="12">
                  <c:v>3.5810204102709582E-2</c:v>
                </c:pt>
              </c:numCache>
            </c:numRef>
          </c:yVal>
        </c:ser>
        <c:ser>
          <c:idx val="6"/>
          <c:order val="6"/>
          <c:tx>
            <c:strRef>
              <c:f>Sheet5b!$X$4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Sheet5b!$AC$38:$AC$50</c:f>
              <c:numCache>
                <c:formatCode>0.00E+00</c:formatCode>
                <c:ptCount val="13"/>
                <c:pt idx="0">
                  <c:v>2.1140290541447542E-2</c:v>
                </c:pt>
                <c:pt idx="1">
                  <c:v>2.2899052430152517E-2</c:v>
                </c:pt>
                <c:pt idx="2">
                  <c:v>2.487990524242582E-2</c:v>
                </c:pt>
                <c:pt idx="3">
                  <c:v>2.6660877406200885E-2</c:v>
                </c:pt>
                <c:pt idx="4">
                  <c:v>2.7889160217079115E-2</c:v>
                </c:pt>
                <c:pt idx="5">
                  <c:v>3.0504604367929598E-2</c:v>
                </c:pt>
                <c:pt idx="6">
                  <c:v>3.3455302418912279E-2</c:v>
                </c:pt>
                <c:pt idx="7">
                  <c:v>3.6112784466554602E-2</c:v>
                </c:pt>
                <c:pt idx="8">
                  <c:v>3.7948073818170766E-2</c:v>
                </c:pt>
                <c:pt idx="9">
                  <c:v>4.1862863175873351E-2</c:v>
                </c:pt>
                <c:pt idx="10">
                  <c:v>4.629057988370508E-2</c:v>
                </c:pt>
                <c:pt idx="11">
                  <c:v>5.0288355284138248E-2</c:v>
                </c:pt>
                <c:pt idx="12">
                  <c:v>5.3054793726185705E-2</c:v>
                </c:pt>
              </c:numCache>
            </c:numRef>
          </c:yVal>
        </c:ser>
        <c:ser>
          <c:idx val="7"/>
          <c:order val="7"/>
          <c:tx>
            <c:strRef>
              <c:f>Sheet5b!$Z$4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Sheet5b!$AG$38:$AG$50</c:f>
              <c:numCache>
                <c:formatCode>0.00E+00</c:formatCode>
                <c:ptCount val="13"/>
                <c:pt idx="0">
                  <c:v>3.0101578276428551E-2</c:v>
                </c:pt>
                <c:pt idx="1">
                  <c:v>3.2625046649284638E-2</c:v>
                </c:pt>
                <c:pt idx="2">
                  <c:v>3.5471408482135557E-2</c:v>
                </c:pt>
                <c:pt idx="3">
                  <c:v>3.8034405172321699E-2</c:v>
                </c:pt>
                <c:pt idx="4">
                  <c:v>3.9804156536376901E-2</c:v>
                </c:pt>
                <c:pt idx="5">
                  <c:v>4.3578374784208319E-2</c:v>
                </c:pt>
                <c:pt idx="6">
                  <c:v>4.7845843185724289E-2</c:v>
                </c:pt>
                <c:pt idx="7">
                  <c:v>5.1697798416589336E-2</c:v>
                </c:pt>
                <c:pt idx="8">
                  <c:v>5.4362710407808865E-2</c:v>
                </c:pt>
                <c:pt idx="9">
                  <c:v>6.0059869529286498E-2</c:v>
                </c:pt>
                <c:pt idx="10">
                  <c:v>6.6524097457802869E-2</c:v>
                </c:pt>
                <c:pt idx="11">
                  <c:v>7.2379056043578804E-2</c:v>
                </c:pt>
                <c:pt idx="12">
                  <c:v>7.6440673856950497E-2</c:v>
                </c:pt>
              </c:numCache>
            </c:numRef>
          </c:yVal>
        </c:ser>
        <c:axId val="73420800"/>
        <c:axId val="73422336"/>
      </c:scatterChart>
      <c:valAx>
        <c:axId val="73420800"/>
        <c:scaling>
          <c:logBase val="10"/>
          <c:orientation val="minMax"/>
        </c:scaling>
        <c:axPos val="b"/>
        <c:numFmt formatCode="0.00E+00" sourceLinked="1"/>
        <c:tickLblPos val="nextTo"/>
        <c:crossAx val="73422336"/>
        <c:crossesAt val="1.0000000000000039E-3"/>
        <c:crossBetween val="midCat"/>
      </c:valAx>
      <c:valAx>
        <c:axId val="73422336"/>
        <c:scaling>
          <c:logBase val="10"/>
          <c:orientation val="minMax"/>
          <c:max val="0.1"/>
          <c:min val="3.0000000000000079E-3"/>
        </c:scaling>
        <c:axPos val="l"/>
        <c:majorGridlines/>
        <c:numFmt formatCode="0.00E+00" sourceLinked="1"/>
        <c:tickLblPos val="nextTo"/>
        <c:crossAx val="734208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Sheet1a!$J$7:$J$29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Sheet1a!$K$7:$K$29</c:f>
              <c:numCache>
                <c:formatCode>General</c:formatCode>
                <c:ptCount val="23"/>
                <c:pt idx="0">
                  <c:v>1.4131638012349146E-2</c:v>
                </c:pt>
                <c:pt idx="1">
                  <c:v>1.5121150914815713E-2</c:v>
                </c:pt>
                <c:pt idx="2">
                  <c:v>1.5449982946428064E-2</c:v>
                </c:pt>
                <c:pt idx="3">
                  <c:v>1.675022703473052E-2</c:v>
                </c:pt>
                <c:pt idx="4">
                  <c:v>1.8168126620582259E-2</c:v>
                </c:pt>
                <c:pt idx="5">
                  <c:v>1.9251160559562285E-2</c:v>
                </c:pt>
                <c:pt idx="6">
                  <c:v>2.071431225985616E-2</c:v>
                </c:pt>
                <c:pt idx="7">
                  <c:v>2.1592203280032477E-2</c:v>
                </c:pt>
                <c:pt idx="8">
                  <c:v>2.3091556671879926E-2</c:v>
                </c:pt>
                <c:pt idx="9">
                  <c:v>2.502231355474174E-2</c:v>
                </c:pt>
                <c:pt idx="10">
                  <c:v>2.6210935760753298E-2</c:v>
                </c:pt>
                <c:pt idx="11">
                  <c:v>2.7004356167304393E-2</c:v>
                </c:pt>
                <c:pt idx="12">
                  <c:v>3.1306323846930932E-2</c:v>
                </c:pt>
              </c:numCache>
            </c:numRef>
          </c:yVal>
        </c:ser>
        <c:ser>
          <c:idx val="1"/>
          <c:order val="1"/>
          <c:tx>
            <c:strRef>
              <c:f>Sheet1a!$M$5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Sheet1a!$M$7:$M$29</c:f>
              <c:numCache>
                <c:formatCode>General</c:formatCode>
                <c:ptCount val="23"/>
                <c:pt idx="0">
                  <c:v>1.8435166214000431E-2</c:v>
                </c:pt>
                <c:pt idx="1">
                  <c:v>1.8895830921986403E-2</c:v>
                </c:pt>
                <c:pt idx="2">
                  <c:v>2.0636825818374543E-2</c:v>
                </c:pt>
                <c:pt idx="3">
                  <c:v>2.208871389802694E-2</c:v>
                </c:pt>
                <c:pt idx="4">
                  <c:v>2.3248318162957093E-2</c:v>
                </c:pt>
                <c:pt idx="5">
                  <c:v>2.5249826894206562E-2</c:v>
                </c:pt>
                <c:pt idx="6">
                  <c:v>2.7048007754344548E-2</c:v>
                </c:pt>
                <c:pt idx="7">
                  <c:v>2.9036808493649379E-2</c:v>
                </c:pt>
                <c:pt idx="8">
                  <c:v>3.1413202987259872E-2</c:v>
                </c:pt>
                <c:pt idx="9">
                  <c:v>3.3049356950106454E-2</c:v>
                </c:pt>
                <c:pt idx="10">
                  <c:v>3.5413043451772312E-2</c:v>
                </c:pt>
                <c:pt idx="11">
                  <c:v>3.6699727636146796E-2</c:v>
                </c:pt>
                <c:pt idx="12">
                  <c:v>3.9616211787395897E-2</c:v>
                </c:pt>
              </c:numCache>
            </c:numRef>
          </c:yVal>
        </c:ser>
        <c:ser>
          <c:idx val="2"/>
          <c:order val="2"/>
          <c:tx>
            <c:strRef>
              <c:f>Sheet1a!$O$5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Sheet1a!$N$7:$N$29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Sheet1a!$O$7:$O$29</c:f>
              <c:numCache>
                <c:formatCode>General</c:formatCode>
                <c:ptCount val="23"/>
                <c:pt idx="0">
                  <c:v>2.1927898738549091E-2</c:v>
                </c:pt>
                <c:pt idx="1">
                  <c:v>2.3156085576573105E-2</c:v>
                </c:pt>
                <c:pt idx="2">
                  <c:v>2.5505519501552817E-2</c:v>
                </c:pt>
                <c:pt idx="3">
                  <c:v>2.721007432160738E-2</c:v>
                </c:pt>
                <c:pt idx="4">
                  <c:v>2.9044253082350428E-2</c:v>
                </c:pt>
                <c:pt idx="5">
                  <c:v>3.1192769899263235E-2</c:v>
                </c:pt>
                <c:pt idx="6">
                  <c:v>3.3046392251109169E-2</c:v>
                </c:pt>
                <c:pt idx="7">
                  <c:v>3.4695856896371287E-2</c:v>
                </c:pt>
                <c:pt idx="8">
                  <c:v>3.6899463888076536E-2</c:v>
                </c:pt>
                <c:pt idx="9">
                  <c:v>3.9611844846984288E-2</c:v>
                </c:pt>
                <c:pt idx="10">
                  <c:v>4.1922391589757864E-2</c:v>
                </c:pt>
                <c:pt idx="11">
                  <c:v>4.5477328163141109E-2</c:v>
                </c:pt>
                <c:pt idx="12">
                  <c:v>4.9664181447381474E-2</c:v>
                </c:pt>
              </c:numCache>
            </c:numRef>
          </c:yVal>
        </c:ser>
        <c:ser>
          <c:idx val="3"/>
          <c:order val="3"/>
          <c:tx>
            <c:strRef>
              <c:f>Sheet1a!$Q$5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Sheet1a!$P$7:$P$29</c:f>
              <c:numCache>
                <c:formatCode>General</c:formatCode>
                <c:ptCount val="23"/>
              </c:numCache>
            </c:numRef>
          </c:xVal>
          <c:yVal>
            <c:numRef>
              <c:f>Sheet1a!$Q$7:$Q$29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Sheet1a!$K$5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Sheet1a!$E$38:$E$50</c:f>
              <c:numCache>
                <c:formatCode>0.00E+00</c:formatCode>
                <c:ptCount val="13"/>
                <c:pt idx="0">
                  <c:v>1.5566547017912156E-2</c:v>
                </c:pt>
                <c:pt idx="1">
                  <c:v>1.644074002740083E-2</c:v>
                </c:pt>
                <c:pt idx="2">
                  <c:v>1.7429574956576245E-2</c:v>
                </c:pt>
                <c:pt idx="3">
                  <c:v>1.8322502269656239E-2</c:v>
                </c:pt>
                <c:pt idx="4">
                  <c:v>1.8940473768360281E-2</c:v>
                </c:pt>
                <c:pt idx="5">
                  <c:v>2.026221155321244E-2</c:v>
                </c:pt>
                <c:pt idx="6">
                  <c:v>2.1762973472717693E-2</c:v>
                </c:pt>
                <c:pt idx="7">
                  <c:v>2.3123326319676524E-2</c:v>
                </c:pt>
                <c:pt idx="8">
                  <c:v>2.4067627797267829E-2</c:v>
                </c:pt>
                <c:pt idx="9">
                  <c:v>2.6095029899283414E-2</c:v>
                </c:pt>
                <c:pt idx="10">
                  <c:v>2.8409549413169817E-2</c:v>
                </c:pt>
                <c:pt idx="11">
                  <c:v>3.0518771136611167E-2</c:v>
                </c:pt>
                <c:pt idx="12">
                  <c:v>3.1989056710365817E-2</c:v>
                </c:pt>
              </c:numCache>
            </c:numRef>
          </c:yVal>
        </c:ser>
        <c:ser>
          <c:idx val="5"/>
          <c:order val="5"/>
          <c:tx>
            <c:strRef>
              <c:f>Sheet1a!$M$5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Sheet1a!$I$38:$I$50</c:f>
              <c:numCache>
                <c:formatCode>0.00E+00</c:formatCode>
                <c:ptCount val="13"/>
                <c:pt idx="0">
                  <c:v>1.8261300827870839E-2</c:v>
                </c:pt>
                <c:pt idx="1">
                  <c:v>1.938209548529618E-2</c:v>
                </c:pt>
                <c:pt idx="2">
                  <c:v>2.0651895456431882E-2</c:v>
                </c:pt>
                <c:pt idx="3">
                  <c:v>2.1800369240245216E-2</c:v>
                </c:pt>
                <c:pt idx="4">
                  <c:v>2.2596207373967996E-2</c:v>
                </c:pt>
                <c:pt idx="5">
                  <c:v>2.4301113230209427E-2</c:v>
                </c:pt>
                <c:pt idx="6">
                  <c:v>2.6241399641494887E-2</c:v>
                </c:pt>
                <c:pt idx="7">
                  <c:v>2.8004164779836988E-2</c:v>
                </c:pt>
                <c:pt idx="8">
                  <c:v>2.9229998722489707E-2</c:v>
                </c:pt>
                <c:pt idx="9">
                  <c:v>3.1867764365379414E-2</c:v>
                </c:pt>
                <c:pt idx="10">
                  <c:v>3.4888624258285511E-2</c:v>
                </c:pt>
                <c:pt idx="11">
                  <c:v>3.7650005693777147E-2</c:v>
                </c:pt>
                <c:pt idx="12">
                  <c:v>3.957947407186501E-2</c:v>
                </c:pt>
              </c:numCache>
            </c:numRef>
          </c:yVal>
        </c:ser>
        <c:ser>
          <c:idx val="6"/>
          <c:order val="6"/>
          <c:tx>
            <c:strRef>
              <c:f>Sheet1a!$O$5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Sheet1a!$M$38:$M$50</c:f>
              <c:numCache>
                <c:formatCode>0.00E+00</c:formatCode>
                <c:ptCount val="13"/>
                <c:pt idx="0">
                  <c:v>2.1926434074839286E-2</c:v>
                </c:pt>
                <c:pt idx="1">
                  <c:v>2.3403484868997168E-2</c:v>
                </c:pt>
                <c:pt idx="2">
                  <c:v>2.5080430688361084E-2</c:v>
                </c:pt>
                <c:pt idx="3">
                  <c:v>2.6600332298242869E-2</c:v>
                </c:pt>
                <c:pt idx="4">
                  <c:v>2.7655301535969668E-2</c:v>
                </c:pt>
                <c:pt idx="5">
                  <c:v>2.9920072784709959E-2</c:v>
                </c:pt>
                <c:pt idx="6">
                  <c:v>3.2505190232285007E-2</c:v>
                </c:pt>
                <c:pt idx="7">
                  <c:v>3.4860649861153066E-2</c:v>
                </c:pt>
                <c:pt idx="8">
                  <c:v>3.6502380202234126E-2</c:v>
                </c:pt>
                <c:pt idx="9">
                  <c:v>4.0045087632672074E-2</c:v>
                </c:pt>
                <c:pt idx="10">
                  <c:v>4.411832509498783E-2</c:v>
                </c:pt>
                <c:pt idx="11">
                  <c:v>4.785574774173007E-2</c:v>
                </c:pt>
                <c:pt idx="12">
                  <c:v>5.0474718860096988E-2</c:v>
                </c:pt>
              </c:numCache>
            </c:numRef>
          </c:yVal>
        </c:ser>
        <c:ser>
          <c:idx val="7"/>
          <c:order val="7"/>
          <c:tx>
            <c:strRef>
              <c:f>Sheet1a!$Q$5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Sheet1a!$Q$38:$Q$50</c:f>
              <c:numCache>
                <c:formatCode>0.00E+00</c:formatCode>
                <c:ptCount val="13"/>
                <c:pt idx="0">
                  <c:v>2.653756659560141E-2</c:v>
                </c:pt>
                <c:pt idx="1">
                  <c:v>2.8490759173689251E-2</c:v>
                </c:pt>
                <c:pt idx="2">
                  <c:v>3.0713882300383372E-2</c:v>
                </c:pt>
                <c:pt idx="3">
                  <c:v>3.2733843274904563E-2</c:v>
                </c:pt>
                <c:pt idx="4">
                  <c:v>3.4138657481906823E-2</c:v>
                </c:pt>
                <c:pt idx="5">
                  <c:v>3.7161878915699838E-2</c:v>
                </c:pt>
                <c:pt idx="6">
                  <c:v>4.0624666710114964E-2</c:v>
                </c:pt>
                <c:pt idx="7">
                  <c:v>4.3790413829983922E-2</c:v>
                </c:pt>
                <c:pt idx="8">
                  <c:v>4.6002619183131185E-2</c:v>
                </c:pt>
                <c:pt idx="9">
                  <c:v>5.0791527042883922E-2</c:v>
                </c:pt>
                <c:pt idx="10">
                  <c:v>5.6321516151844081E-2</c:v>
                </c:pt>
                <c:pt idx="11">
                  <c:v>6.1416209480282355E-2</c:v>
                </c:pt>
                <c:pt idx="12">
                  <c:v>6.499707615611458E-2</c:v>
                </c:pt>
              </c:numCache>
            </c:numRef>
          </c:yVal>
        </c:ser>
        <c:axId val="74307072"/>
        <c:axId val="74308608"/>
      </c:scatterChart>
      <c:valAx>
        <c:axId val="74307072"/>
        <c:scaling>
          <c:logBase val="10"/>
          <c:orientation val="minMax"/>
        </c:scaling>
        <c:axPos val="b"/>
        <c:numFmt formatCode="General" sourceLinked="1"/>
        <c:tickLblPos val="nextTo"/>
        <c:crossAx val="74308608"/>
        <c:crossesAt val="1.0000000000000015E-3"/>
        <c:crossBetween val="midCat"/>
      </c:valAx>
      <c:valAx>
        <c:axId val="74308608"/>
        <c:scaling>
          <c:logBase val="10"/>
          <c:orientation val="minMax"/>
          <c:max val="0.1"/>
          <c:min val="3.0000000000000009E-3"/>
        </c:scaling>
        <c:axPos val="l"/>
        <c:majorGridlines/>
        <c:numFmt formatCode="General" sourceLinked="1"/>
        <c:tickLblPos val="nextTo"/>
        <c:crossAx val="743070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Sheet5b!$K$5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Sheet5b!$J$7:$J$29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Sheet5b!$K$7:$K$29</c:f>
              <c:numCache>
                <c:formatCode>0.00E+00</c:formatCode>
                <c:ptCount val="23"/>
                <c:pt idx="0">
                  <c:v>1.8957598586983163E-2</c:v>
                </c:pt>
                <c:pt idx="1">
                  <c:v>2.0602588137937614E-2</c:v>
                </c:pt>
                <c:pt idx="2">
                  <c:v>2.243588102841804E-2</c:v>
                </c:pt>
                <c:pt idx="3">
                  <c:v>2.3995601142605769E-2</c:v>
                </c:pt>
                <c:pt idx="4">
                  <c:v>2.4603145879567249E-2</c:v>
                </c:pt>
                <c:pt idx="5">
                  <c:v>2.6486179274828173E-2</c:v>
                </c:pt>
                <c:pt idx="6">
                  <c:v>2.867831437836801E-2</c:v>
                </c:pt>
                <c:pt idx="7">
                  <c:v>3.0955718918674189E-2</c:v>
                </c:pt>
                <c:pt idx="8">
                  <c:v>3.3762504545572447E-2</c:v>
                </c:pt>
                <c:pt idx="9">
                  <c:v>3.6523102560888879E-2</c:v>
                </c:pt>
                <c:pt idx="10">
                  <c:v>3.7606734986463677E-2</c:v>
                </c:pt>
                <c:pt idx="11">
                  <c:v>3.9567932032093994E-2</c:v>
                </c:pt>
                <c:pt idx="12">
                  <c:v>4.3877591482002556E-2</c:v>
                </c:pt>
              </c:numCache>
            </c:numRef>
          </c:yVal>
        </c:ser>
        <c:ser>
          <c:idx val="1"/>
          <c:order val="1"/>
          <c:tx>
            <c:strRef>
              <c:f>Sheet5b!$M$5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Sheet5b!$L$7:$L$29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Sheet5b!$M$7:$M$29</c:f>
              <c:numCache>
                <c:formatCode>0.00E+00</c:formatCode>
                <c:ptCount val="23"/>
                <c:pt idx="0">
                  <c:v>2.3846980797872643E-2</c:v>
                </c:pt>
                <c:pt idx="1">
                  <c:v>2.5960801635350722E-2</c:v>
                </c:pt>
                <c:pt idx="2">
                  <c:v>2.6937412905232702E-2</c:v>
                </c:pt>
                <c:pt idx="3">
                  <c:v>2.9641540999173224E-2</c:v>
                </c:pt>
                <c:pt idx="4">
                  <c:v>3.3856161190531218E-2</c:v>
                </c:pt>
                <c:pt idx="5">
                  <c:v>3.6581991757135661E-2</c:v>
                </c:pt>
                <c:pt idx="6">
                  <c:v>3.95552305121099E-2</c:v>
                </c:pt>
                <c:pt idx="7">
                  <c:v>4.1287087830700855E-2</c:v>
                </c:pt>
                <c:pt idx="8">
                  <c:v>4.4364498454462747E-2</c:v>
                </c:pt>
                <c:pt idx="9">
                  <c:v>4.6743089458442605E-2</c:v>
                </c:pt>
                <c:pt idx="10">
                  <c:v>5.0284932997214898E-2</c:v>
                </c:pt>
                <c:pt idx="11">
                  <c:v>5.6960613588676039E-2</c:v>
                </c:pt>
                <c:pt idx="12">
                  <c:v>5.9295799647327591E-2</c:v>
                </c:pt>
              </c:numCache>
            </c:numRef>
          </c:yVal>
        </c:ser>
        <c:ser>
          <c:idx val="2"/>
          <c:order val="2"/>
          <c:tx>
            <c:strRef>
              <c:f>Sheet5b!$O$5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Sheet5b!$N$7:$N$29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Sheet5b!$O$7:$O$29</c:f>
              <c:numCache>
                <c:formatCode>0.00E+00</c:formatCode>
                <c:ptCount val="23"/>
                <c:pt idx="0">
                  <c:v>3.2453115830483686E-2</c:v>
                </c:pt>
                <c:pt idx="1">
                  <c:v>3.6666095532440858E-2</c:v>
                </c:pt>
                <c:pt idx="2">
                  <c:v>3.8285850911620969E-2</c:v>
                </c:pt>
                <c:pt idx="3">
                  <c:v>4.0850800202840834E-2</c:v>
                </c:pt>
                <c:pt idx="4">
                  <c:v>4.3985289415418904E-2</c:v>
                </c:pt>
                <c:pt idx="5">
                  <c:v>4.7390411072896821E-2</c:v>
                </c:pt>
                <c:pt idx="6">
                  <c:v>5.1841708897975063E-2</c:v>
                </c:pt>
                <c:pt idx="7">
                  <c:v>5.5856763379034884E-2</c:v>
                </c:pt>
                <c:pt idx="8">
                  <c:v>6.0021271598323017E-2</c:v>
                </c:pt>
                <c:pt idx="9">
                  <c:v>6.4294840653616181E-2</c:v>
                </c:pt>
                <c:pt idx="10">
                  <c:v>6.8326052295565404E-2</c:v>
                </c:pt>
                <c:pt idx="11">
                  <c:v>7.2151260136172332E-2</c:v>
                </c:pt>
                <c:pt idx="12">
                  <c:v>8.0702437536980698E-2</c:v>
                </c:pt>
              </c:numCache>
            </c:numRef>
          </c:yVal>
        </c:ser>
        <c:ser>
          <c:idx val="3"/>
          <c:order val="3"/>
          <c:tx>
            <c:strRef>
              <c:f>Sheet5b!$Q$5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Sheet5b!$P$7:$P$29</c:f>
              <c:numCache>
                <c:formatCode>General</c:formatCode>
                <c:ptCount val="23"/>
              </c:numCache>
            </c:numRef>
          </c:xVal>
          <c:yVal>
            <c:numRef>
              <c:f>Sheet5b!$Q$7:$Q$29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Sheet5b!$K$5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Sheet5b!$E$38:$E$50</c:f>
              <c:numCache>
                <c:formatCode>0.00E+00</c:formatCode>
                <c:ptCount val="13"/>
                <c:pt idx="0">
                  <c:v>2.0456368130461016E-2</c:v>
                </c:pt>
                <c:pt idx="1">
                  <c:v>2.1974814990578753E-2</c:v>
                </c:pt>
                <c:pt idx="2">
                  <c:v>2.3684826512448312E-2</c:v>
                </c:pt>
                <c:pt idx="3">
                  <c:v>2.5222123526597189E-2</c:v>
                </c:pt>
                <c:pt idx="4">
                  <c:v>2.62822605951997E-2</c:v>
                </c:pt>
                <c:pt idx="5">
                  <c:v>2.8539417913919462E-2</c:v>
                </c:pt>
                <c:pt idx="6">
                  <c:v>3.1085502700807583E-2</c:v>
                </c:pt>
                <c:pt idx="7">
                  <c:v>3.3378217402475013E-2</c:v>
                </c:pt>
                <c:pt idx="8">
                  <c:v>3.4961395678051198E-2</c:v>
                </c:pt>
                <c:pt idx="9">
                  <c:v>3.8337880699385131E-2</c:v>
                </c:pt>
                <c:pt idx="10">
                  <c:v>4.2155899272675795E-2</c:v>
                </c:pt>
                <c:pt idx="11">
                  <c:v>4.5602411481592935E-2</c:v>
                </c:pt>
                <c:pt idx="12">
                  <c:v>4.7986963224650993E-2</c:v>
                </c:pt>
              </c:numCache>
            </c:numRef>
          </c:yVal>
        </c:ser>
        <c:ser>
          <c:idx val="5"/>
          <c:order val="5"/>
          <c:tx>
            <c:strRef>
              <c:f>Sheet5b!$M$5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Sheet5b!$I$38:$I$50</c:f>
              <c:numCache>
                <c:formatCode>0.00E+00</c:formatCode>
                <c:ptCount val="13"/>
                <c:pt idx="0">
                  <c:v>2.451533060384907E-2</c:v>
                </c:pt>
                <c:pt idx="1">
                  <c:v>2.644837935778286E-2</c:v>
                </c:pt>
                <c:pt idx="2">
                  <c:v>2.8626780643381509E-2</c:v>
                </c:pt>
                <c:pt idx="3">
                  <c:v>3.0586507218916325E-2</c:v>
                </c:pt>
                <c:pt idx="4">
                  <c:v>3.1938702558325489E-2</c:v>
                </c:pt>
                <c:pt idx="5">
                  <c:v>3.4819719653530173E-2</c:v>
                </c:pt>
                <c:pt idx="6">
                  <c:v>3.8072843468598828E-2</c:v>
                </c:pt>
                <c:pt idx="7">
                  <c:v>4.1005245167061333E-2</c:v>
                </c:pt>
                <c:pt idx="8">
                  <c:v>4.3031801332095644E-2</c:v>
                </c:pt>
                <c:pt idx="9">
                  <c:v>4.7358384877949605E-2</c:v>
                </c:pt>
                <c:pt idx="10">
                  <c:v>5.2258041492357181E-2</c:v>
                </c:pt>
                <c:pt idx="11">
                  <c:v>5.668749370740335E-2</c:v>
                </c:pt>
                <c:pt idx="12">
                  <c:v>5.975569238080166E-2</c:v>
                </c:pt>
              </c:numCache>
            </c:numRef>
          </c:yVal>
        </c:ser>
        <c:ser>
          <c:idx val="6"/>
          <c:order val="6"/>
          <c:tx>
            <c:strRef>
              <c:f>Sheet5b!$O$5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Sheet5b!$M$38:$M$50</c:f>
              <c:numCache>
                <c:formatCode>0.00E+00</c:formatCode>
                <c:ptCount val="13"/>
                <c:pt idx="0">
                  <c:v>3.0101578276428551E-2</c:v>
                </c:pt>
                <c:pt idx="1">
                  <c:v>3.2625046649284638E-2</c:v>
                </c:pt>
                <c:pt idx="2">
                  <c:v>3.5471408482135557E-2</c:v>
                </c:pt>
                <c:pt idx="3">
                  <c:v>3.8034405172321699E-2</c:v>
                </c:pt>
                <c:pt idx="4">
                  <c:v>3.9804156536376901E-2</c:v>
                </c:pt>
                <c:pt idx="5">
                  <c:v>4.3578374784208319E-2</c:v>
                </c:pt>
                <c:pt idx="6">
                  <c:v>4.7845843185724289E-2</c:v>
                </c:pt>
                <c:pt idx="7">
                  <c:v>5.1697798416589336E-2</c:v>
                </c:pt>
                <c:pt idx="8">
                  <c:v>5.4362710407808865E-2</c:v>
                </c:pt>
                <c:pt idx="9">
                  <c:v>6.0059869529286498E-2</c:v>
                </c:pt>
                <c:pt idx="10">
                  <c:v>6.6524097457802869E-2</c:v>
                </c:pt>
                <c:pt idx="11">
                  <c:v>7.2379056043578804E-2</c:v>
                </c:pt>
                <c:pt idx="12">
                  <c:v>7.6440673856950497E-2</c:v>
                </c:pt>
              </c:numCache>
            </c:numRef>
          </c:yVal>
        </c:ser>
        <c:ser>
          <c:idx val="7"/>
          <c:order val="7"/>
          <c:tx>
            <c:strRef>
              <c:f>Sheet5b!$Q$5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Sheet5b!$A$38:$A$50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Sheet5b!$Q$38:$Q$50</c:f>
              <c:numCache>
                <c:formatCode>0.00E+00</c:formatCode>
                <c:ptCount val="13"/>
                <c:pt idx="0">
                  <c:v>3.7194708493578046E-2</c:v>
                </c:pt>
                <c:pt idx="1">
                  <c:v>4.0493296850391047E-2</c:v>
                </c:pt>
                <c:pt idx="2">
                  <c:v>4.4218129881837563E-2</c:v>
                </c:pt>
                <c:pt idx="3">
                  <c:v>4.7575916180405457E-2</c:v>
                </c:pt>
                <c:pt idx="4">
                  <c:v>4.9896548494273316E-2</c:v>
                </c:pt>
                <c:pt idx="5">
                  <c:v>5.4851220623291341E-2</c:v>
                </c:pt>
                <c:pt idx="6">
                  <c:v>6.046254699378039E-2</c:v>
                </c:pt>
                <c:pt idx="7">
                  <c:v>6.5535694090070346E-2</c:v>
                </c:pt>
                <c:pt idx="8">
                  <c:v>6.9049928915236591E-2</c:v>
                </c:pt>
                <c:pt idx="9">
                  <c:v>7.6574753723537253E-2</c:v>
                </c:pt>
                <c:pt idx="10">
                  <c:v>8.5131795860307058E-2</c:v>
                </c:pt>
                <c:pt idx="11">
                  <c:v>9.2899026279160177E-2</c:v>
                </c:pt>
                <c:pt idx="12">
                  <c:v>9.8296100049493365E-2</c:v>
                </c:pt>
              </c:numCache>
            </c:numRef>
          </c:yVal>
        </c:ser>
        <c:axId val="96094848"/>
        <c:axId val="96113024"/>
      </c:scatterChart>
      <c:valAx>
        <c:axId val="96094848"/>
        <c:scaling>
          <c:logBase val="10"/>
          <c:orientation val="minMax"/>
        </c:scaling>
        <c:axPos val="b"/>
        <c:numFmt formatCode="0.00E+00" sourceLinked="1"/>
        <c:tickLblPos val="nextTo"/>
        <c:crossAx val="96113024"/>
        <c:crossesAt val="1.0000000000000039E-3"/>
        <c:crossBetween val="midCat"/>
      </c:valAx>
      <c:valAx>
        <c:axId val="96113024"/>
        <c:scaling>
          <c:logBase val="10"/>
          <c:orientation val="minMax"/>
          <c:max val="0.2"/>
          <c:min val="3.0000000000000009E-3"/>
        </c:scaling>
        <c:axPos val="l"/>
        <c:majorGridlines/>
        <c:numFmt formatCode="0.00E+00" sourceLinked="1"/>
        <c:tickLblPos val="nextTo"/>
        <c:crossAx val="96094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Sheet6a!$T$4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Sheet6a!$S$7:$S$29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Sheet6a!$T$7:$T$29</c:f>
              <c:numCache>
                <c:formatCode>General</c:formatCode>
                <c:ptCount val="23"/>
                <c:pt idx="0">
                  <c:v>4.308E-2</c:v>
                </c:pt>
                <c:pt idx="1">
                  <c:v>4.5830000000000003E-2</c:v>
                </c:pt>
                <c:pt idx="2">
                  <c:v>4.7550000000000002E-2</c:v>
                </c:pt>
                <c:pt idx="3">
                  <c:v>4.9840000000000002E-2</c:v>
                </c:pt>
                <c:pt idx="4">
                  <c:v>5.2900000000000003E-2</c:v>
                </c:pt>
                <c:pt idx="5">
                  <c:v>5.6099999999999997E-2</c:v>
                </c:pt>
                <c:pt idx="6">
                  <c:v>5.9249999999999997E-2</c:v>
                </c:pt>
                <c:pt idx="7">
                  <c:v>6.3079999999999997E-2</c:v>
                </c:pt>
                <c:pt idx="8">
                  <c:v>6.7119999999999999E-2</c:v>
                </c:pt>
                <c:pt idx="9">
                  <c:v>7.0809999999999998E-2</c:v>
                </c:pt>
                <c:pt idx="10">
                  <c:v>7.4120000000000005E-2</c:v>
                </c:pt>
                <c:pt idx="11">
                  <c:v>7.7009999999999995E-2</c:v>
                </c:pt>
                <c:pt idx="12">
                  <c:v>8.0729999999999996E-2</c:v>
                </c:pt>
              </c:numCache>
            </c:numRef>
          </c:yVal>
        </c:ser>
        <c:ser>
          <c:idx val="1"/>
          <c:order val="1"/>
          <c:tx>
            <c:strRef>
              <c:f>Sheet6a!$V$4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Sheet6a!$U$7:$U$29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Sheet6a!$V$7:$V$29</c:f>
              <c:numCache>
                <c:formatCode>General</c:formatCode>
                <c:ptCount val="23"/>
                <c:pt idx="0">
                  <c:v>5.5899999999999998E-2</c:v>
                </c:pt>
                <c:pt idx="1">
                  <c:v>5.8569999999999997E-2</c:v>
                </c:pt>
                <c:pt idx="2">
                  <c:v>6.2230000000000001E-2</c:v>
                </c:pt>
                <c:pt idx="3">
                  <c:v>6.5790000000000001E-2</c:v>
                </c:pt>
                <c:pt idx="4">
                  <c:v>6.8750000000000006E-2</c:v>
                </c:pt>
                <c:pt idx="5">
                  <c:v>7.2279999999999997E-2</c:v>
                </c:pt>
                <c:pt idx="6">
                  <c:v>7.6259999999999994E-2</c:v>
                </c:pt>
                <c:pt idx="7">
                  <c:v>8.1170000000000006E-2</c:v>
                </c:pt>
                <c:pt idx="8">
                  <c:v>8.4889999999999993E-2</c:v>
                </c:pt>
                <c:pt idx="9">
                  <c:v>8.9440000000000006E-2</c:v>
                </c:pt>
                <c:pt idx="10">
                  <c:v>9.3490000000000004E-2</c:v>
                </c:pt>
                <c:pt idx="11">
                  <c:v>9.8530000000000006E-2</c:v>
                </c:pt>
                <c:pt idx="12">
                  <c:v>9.8890000000000006E-2</c:v>
                </c:pt>
              </c:numCache>
            </c:numRef>
          </c:yVal>
        </c:ser>
        <c:ser>
          <c:idx val="2"/>
          <c:order val="2"/>
          <c:tx>
            <c:strRef>
              <c:f>Sheet6a!$X$4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Sheet6a!$W$7:$W$29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Sheet6a!$X$7:$X$29</c:f>
              <c:numCache>
                <c:formatCode>General</c:formatCode>
                <c:ptCount val="23"/>
                <c:pt idx="0">
                  <c:v>7.5340000000000004E-2</c:v>
                </c:pt>
                <c:pt idx="1">
                  <c:v>7.9769999999999994E-2</c:v>
                </c:pt>
                <c:pt idx="2">
                  <c:v>8.4250000000000005E-2</c:v>
                </c:pt>
                <c:pt idx="3">
                  <c:v>8.9279999999999998E-2</c:v>
                </c:pt>
                <c:pt idx="4">
                  <c:v>9.4089999999999993E-2</c:v>
                </c:pt>
                <c:pt idx="5">
                  <c:v>9.8860000000000003E-2</c:v>
                </c:pt>
                <c:pt idx="6">
                  <c:v>0.10445</c:v>
                </c:pt>
                <c:pt idx="7">
                  <c:v>0.11004</c:v>
                </c:pt>
                <c:pt idx="8">
                  <c:v>0.11414000000000001</c:v>
                </c:pt>
                <c:pt idx="9">
                  <c:v>0.11992</c:v>
                </c:pt>
                <c:pt idx="10">
                  <c:v>0.12551000000000001</c:v>
                </c:pt>
                <c:pt idx="11">
                  <c:v>0.13014000000000001</c:v>
                </c:pt>
                <c:pt idx="12">
                  <c:v>0.13464999999999999</c:v>
                </c:pt>
              </c:numCache>
            </c:numRef>
          </c:yVal>
        </c:ser>
        <c:ser>
          <c:idx val="3"/>
          <c:order val="3"/>
          <c:tx>
            <c:strRef>
              <c:f>Sheet6a!$Z$4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Sheet6a!$Y$7:$Y$29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Sheet6a!$Z$7:$Z$29</c:f>
              <c:numCache>
                <c:formatCode>General</c:formatCode>
                <c:ptCount val="23"/>
                <c:pt idx="0">
                  <c:v>9.2350000000000002E-2</c:v>
                </c:pt>
                <c:pt idx="1">
                  <c:v>9.8430000000000004E-2</c:v>
                </c:pt>
                <c:pt idx="2">
                  <c:v>0.10313</c:v>
                </c:pt>
                <c:pt idx="3">
                  <c:v>0.10899</c:v>
                </c:pt>
                <c:pt idx="4">
                  <c:v>0.11498</c:v>
                </c:pt>
                <c:pt idx="5">
                  <c:v>0.12114</c:v>
                </c:pt>
                <c:pt idx="6">
                  <c:v>0.12751000000000001</c:v>
                </c:pt>
                <c:pt idx="7">
                  <c:v>0.13383</c:v>
                </c:pt>
                <c:pt idx="8">
                  <c:v>0.14044000000000001</c:v>
                </c:pt>
                <c:pt idx="9">
                  <c:v>0.14760000000000001</c:v>
                </c:pt>
                <c:pt idx="10">
                  <c:v>0.15354999999999999</c:v>
                </c:pt>
                <c:pt idx="11">
                  <c:v>0.16062000000000001</c:v>
                </c:pt>
                <c:pt idx="12">
                  <c:v>0.17102000000000001</c:v>
                </c:pt>
              </c:numCache>
            </c:numRef>
          </c:yVal>
        </c:ser>
        <c:ser>
          <c:idx val="4"/>
          <c:order val="4"/>
          <c:tx>
            <c:strRef>
              <c:f>Sheet6a!$T$4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Sheet6a!$U$38:$U$50</c:f>
              <c:numCache>
                <c:formatCode>0.00E+00</c:formatCode>
                <c:ptCount val="13"/>
                <c:pt idx="0">
                  <c:v>4.022816809693644E-2</c:v>
                </c:pt>
                <c:pt idx="1">
                  <c:v>4.221482979679414E-2</c:v>
                </c:pt>
                <c:pt idx="2">
                  <c:v>4.4446340701481568E-2</c:v>
                </c:pt>
                <c:pt idx="3">
                  <c:v>4.6447196483272911E-2</c:v>
                </c:pt>
                <c:pt idx="4">
                  <c:v>4.7824088607457994E-2</c:v>
                </c:pt>
                <c:pt idx="5">
                  <c:v>5.0747683140242292E-2</c:v>
                </c:pt>
                <c:pt idx="6">
                  <c:v>5.4032454048623377E-2</c:v>
                </c:pt>
                <c:pt idx="7">
                  <c:v>5.697848127874184E-2</c:v>
                </c:pt>
                <c:pt idx="8">
                  <c:v>5.9006227804083072E-2</c:v>
                </c:pt>
                <c:pt idx="9">
                  <c:v>6.3312985211937595E-2</c:v>
                </c:pt>
                <c:pt idx="10">
                  <c:v>6.81537395712941E-2</c:v>
                </c:pt>
                <c:pt idx="11">
                  <c:v>7.2497064739574749E-2</c:v>
                </c:pt>
                <c:pt idx="12">
                  <c:v>7.548755580495109E-2</c:v>
                </c:pt>
              </c:numCache>
            </c:numRef>
          </c:yVal>
        </c:ser>
        <c:ser>
          <c:idx val="5"/>
          <c:order val="5"/>
          <c:tx>
            <c:strRef>
              <c:f>Sheet6a!$V$4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Sheet6a!$Y$38:$Y$50</c:f>
              <c:numCache>
                <c:formatCode>0.00E+00</c:formatCode>
                <c:ptCount val="13"/>
                <c:pt idx="0">
                  <c:v>5.4341402082111682E-2</c:v>
                </c:pt>
                <c:pt idx="1">
                  <c:v>5.7030999517051713E-2</c:v>
                </c:pt>
                <c:pt idx="2">
                  <c:v>6.0053234559763725E-2</c:v>
                </c:pt>
                <c:pt idx="3">
                  <c:v>6.276413685792212E-2</c:v>
                </c:pt>
                <c:pt idx="4">
                  <c:v>6.4630234378517046E-2</c:v>
                </c:pt>
                <c:pt idx="5">
                  <c:v>6.8594175385889106E-2</c:v>
                </c:pt>
                <c:pt idx="6">
                  <c:v>7.305044846633936E-2</c:v>
                </c:pt>
                <c:pt idx="7">
                  <c:v>7.7049568373865299E-2</c:v>
                </c:pt>
                <c:pt idx="8">
                  <c:v>7.9803491277636057E-2</c:v>
                </c:pt>
                <c:pt idx="9">
                  <c:v>8.5656230948515905E-2</c:v>
                </c:pt>
                <c:pt idx="10">
                  <c:v>9.2240638082230056E-2</c:v>
                </c:pt>
                <c:pt idx="11">
                  <c:v>9.8153890384275258E-2</c:v>
                </c:pt>
                <c:pt idx="12">
                  <c:v>0.10222833782531475</c:v>
                </c:pt>
              </c:numCache>
            </c:numRef>
          </c:yVal>
        </c:ser>
        <c:ser>
          <c:idx val="6"/>
          <c:order val="6"/>
          <c:tx>
            <c:strRef>
              <c:f>Sheet6a!$X$4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Sheet6a!$AC$38:$AC$50</c:f>
              <c:numCache>
                <c:formatCode>0.00E+00</c:formatCode>
                <c:ptCount val="13"/>
                <c:pt idx="0">
                  <c:v>7.1446907172290464E-2</c:v>
                </c:pt>
                <c:pt idx="1">
                  <c:v>7.4995700032553334E-2</c:v>
                </c:pt>
                <c:pt idx="2">
                  <c:v>7.8985818034574592E-2</c:v>
                </c:pt>
                <c:pt idx="3">
                  <c:v>8.2567110920621065E-2</c:v>
                </c:pt>
                <c:pt idx="4">
                  <c:v>8.5033586135060818E-2</c:v>
                </c:pt>
                <c:pt idx="5">
                  <c:v>9.0276200750133276E-2</c:v>
                </c:pt>
                <c:pt idx="6">
                  <c:v>9.6175472234964976E-2</c:v>
                </c:pt>
                <c:pt idx="7">
                  <c:v>0.1014745759202403</c:v>
                </c:pt>
                <c:pt idx="8">
                  <c:v>0.10512649044434412</c:v>
                </c:pt>
                <c:pt idx="9">
                  <c:v>0.11289525952070957</c:v>
                </c:pt>
                <c:pt idx="10">
                  <c:v>0.12164763023454078</c:v>
                </c:pt>
                <c:pt idx="11">
                  <c:v>0.12951911568901434</c:v>
                </c:pt>
                <c:pt idx="12">
                  <c:v>0.1349490690543905</c:v>
                </c:pt>
              </c:numCache>
            </c:numRef>
          </c:yVal>
        </c:ser>
        <c:ser>
          <c:idx val="7"/>
          <c:order val="7"/>
          <c:tx>
            <c:strRef>
              <c:f>Sheet6a!$Z$4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Sheet6a!$AG$38:$AG$50</c:f>
              <c:numCache>
                <c:formatCode>0.00E+00</c:formatCode>
                <c:ptCount val="13"/>
                <c:pt idx="0">
                  <c:v>9.1859437531406476E-2</c:v>
                </c:pt>
                <c:pt idx="1">
                  <c:v>9.6446978497361321E-2</c:v>
                </c:pt>
                <c:pt idx="2">
                  <c:v>0.10160978738463568</c:v>
                </c:pt>
                <c:pt idx="3">
                  <c:v>0.10624795672301046</c:v>
                </c:pt>
                <c:pt idx="4">
                  <c:v>0.10944471890852547</c:v>
                </c:pt>
                <c:pt idx="5">
                  <c:v>0.11624615300113485</c:v>
                </c:pt>
                <c:pt idx="6">
                  <c:v>0.12391022096829778</c:v>
                </c:pt>
                <c:pt idx="7">
                  <c:v>0.13080431002200099</c:v>
                </c:pt>
                <c:pt idx="8">
                  <c:v>0.13556079279206104</c:v>
                </c:pt>
                <c:pt idx="9">
                  <c:v>0.14569391254451736</c:v>
                </c:pt>
                <c:pt idx="10">
                  <c:v>0.15713370030400747</c:v>
                </c:pt>
                <c:pt idx="11">
                  <c:v>0.16744345789716109</c:v>
                </c:pt>
                <c:pt idx="12">
                  <c:v>0.17456706947514633</c:v>
                </c:pt>
              </c:numCache>
            </c:numRef>
          </c:yVal>
        </c:ser>
        <c:axId val="96299264"/>
        <c:axId val="96329728"/>
      </c:scatterChart>
      <c:valAx>
        <c:axId val="96299264"/>
        <c:scaling>
          <c:logBase val="10"/>
          <c:orientation val="minMax"/>
        </c:scaling>
        <c:axPos val="b"/>
        <c:numFmt formatCode="General" sourceLinked="1"/>
        <c:tickLblPos val="nextTo"/>
        <c:crossAx val="96329728"/>
        <c:crossesAt val="1.0000000000000039E-3"/>
        <c:crossBetween val="midCat"/>
      </c:valAx>
      <c:valAx>
        <c:axId val="96329728"/>
        <c:scaling>
          <c:logBase val="10"/>
          <c:orientation val="minMax"/>
          <c:max val="0.30000000000000032"/>
          <c:min val="3.0000000000000002E-2"/>
        </c:scaling>
        <c:axPos val="l"/>
        <c:majorGridlines/>
        <c:numFmt formatCode="General" sourceLinked="1"/>
        <c:tickLblPos val="nextTo"/>
        <c:crossAx val="96299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Sheet6a!$K$5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Sheet6a!$J$7:$J$29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Sheet6a!$K$7:$K$29</c:f>
              <c:numCache>
                <c:formatCode>0.00000</c:formatCode>
                <c:ptCount val="23"/>
                <c:pt idx="0">
                  <c:v>6.5957941176470594E-2</c:v>
                </c:pt>
                <c:pt idx="1">
                  <c:v>6.9122352941176468E-2</c:v>
                </c:pt>
                <c:pt idx="2">
                  <c:v>7.1919999999999998E-2</c:v>
                </c:pt>
                <c:pt idx="3">
                  <c:v>7.6798823529411753E-2</c:v>
                </c:pt>
                <c:pt idx="4">
                  <c:v>7.9886470588235295E-2</c:v>
                </c:pt>
                <c:pt idx="5">
                  <c:v>8.334941176470588E-2</c:v>
                </c:pt>
                <c:pt idx="6">
                  <c:v>8.7144999999999986E-2</c:v>
                </c:pt>
                <c:pt idx="7">
                  <c:v>9.0821176470588239E-2</c:v>
                </c:pt>
                <c:pt idx="8">
                  <c:v>9.653588235294118E-2</c:v>
                </c:pt>
                <c:pt idx="9">
                  <c:v>0.10057882352941176</c:v>
                </c:pt>
                <c:pt idx="10">
                  <c:v>0.10550029411764705</c:v>
                </c:pt>
                <c:pt idx="11">
                  <c:v>0.110925</c:v>
                </c:pt>
                <c:pt idx="12">
                  <c:v>0.11626441176470588</c:v>
                </c:pt>
              </c:numCache>
            </c:numRef>
          </c:yVal>
        </c:ser>
        <c:ser>
          <c:idx val="1"/>
          <c:order val="1"/>
          <c:tx>
            <c:strRef>
              <c:f>Sheet6a!$M$5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Sheet6a!$M$7:$M$29</c:f>
              <c:numCache>
                <c:formatCode>0.00000</c:formatCode>
                <c:ptCount val="23"/>
                <c:pt idx="0">
                  <c:v>7.7584509803921564E-2</c:v>
                </c:pt>
                <c:pt idx="1">
                  <c:v>8.2108169934640512E-2</c:v>
                </c:pt>
                <c:pt idx="2">
                  <c:v>8.6267320261437894E-2</c:v>
                </c:pt>
                <c:pt idx="3">
                  <c:v>9.0108692810457497E-2</c:v>
                </c:pt>
                <c:pt idx="4">
                  <c:v>9.4594967320261431E-2</c:v>
                </c:pt>
                <c:pt idx="5">
                  <c:v>9.9240130718954239E-2</c:v>
                </c:pt>
                <c:pt idx="6">
                  <c:v>0.1054181045751634</c:v>
                </c:pt>
                <c:pt idx="7">
                  <c:v>0.11010999999999999</c:v>
                </c:pt>
                <c:pt idx="8">
                  <c:v>0.11600758169934638</c:v>
                </c:pt>
                <c:pt idx="9">
                  <c:v>0.12183039215686274</c:v>
                </c:pt>
                <c:pt idx="10">
                  <c:v>0.12740084967320259</c:v>
                </c:pt>
                <c:pt idx="11">
                  <c:v>0.13378444444444443</c:v>
                </c:pt>
                <c:pt idx="12">
                  <c:v>0.14312150326797385</c:v>
                </c:pt>
              </c:numCache>
            </c:numRef>
          </c:yVal>
        </c:ser>
        <c:ser>
          <c:idx val="2"/>
          <c:order val="2"/>
          <c:tx>
            <c:strRef>
              <c:f>Sheet6a!$O$5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Sheet6a!$N$7:$N$29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Sheet6a!$O$7:$O$29</c:f>
              <c:numCache>
                <c:formatCode>General</c:formatCode>
                <c:ptCount val="23"/>
                <c:pt idx="0">
                  <c:v>9.2350000000000002E-2</c:v>
                </c:pt>
                <c:pt idx="1">
                  <c:v>9.8430000000000004E-2</c:v>
                </c:pt>
                <c:pt idx="2">
                  <c:v>0.10313</c:v>
                </c:pt>
                <c:pt idx="3">
                  <c:v>0.10899</c:v>
                </c:pt>
                <c:pt idx="4">
                  <c:v>0.11498</c:v>
                </c:pt>
                <c:pt idx="5">
                  <c:v>0.12114</c:v>
                </c:pt>
                <c:pt idx="6">
                  <c:v>0.12751000000000001</c:v>
                </c:pt>
                <c:pt idx="7">
                  <c:v>0.13383</c:v>
                </c:pt>
                <c:pt idx="8">
                  <c:v>0.14044000000000001</c:v>
                </c:pt>
                <c:pt idx="9">
                  <c:v>0.14760000000000001</c:v>
                </c:pt>
                <c:pt idx="10">
                  <c:v>0.15354999999999999</c:v>
                </c:pt>
                <c:pt idx="11">
                  <c:v>0.16062000000000001</c:v>
                </c:pt>
                <c:pt idx="12">
                  <c:v>0.17102000000000001</c:v>
                </c:pt>
              </c:numCache>
            </c:numRef>
          </c:yVal>
        </c:ser>
        <c:ser>
          <c:idx val="3"/>
          <c:order val="3"/>
          <c:tx>
            <c:strRef>
              <c:f>Sheet6a!$Q$5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Sheet6a!$P$7:$P$29</c:f>
              <c:numCache>
                <c:formatCode>General</c:formatCode>
                <c:ptCount val="23"/>
              </c:numCache>
            </c:numRef>
          </c:xVal>
          <c:yVal>
            <c:numRef>
              <c:f>Sheet6a!$Q$7:$Q$29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Sheet6a!$K$5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Sheet6a!$E$38:$E$50</c:f>
              <c:numCache>
                <c:formatCode>0.00E+00</c:formatCode>
                <c:ptCount val="13"/>
                <c:pt idx="0">
                  <c:v>7.0445642280234103E-2</c:v>
                </c:pt>
                <c:pt idx="1">
                  <c:v>7.3522883498538083E-2</c:v>
                </c:pt>
                <c:pt idx="2">
                  <c:v>7.6982618853431051E-2</c:v>
                </c:pt>
                <c:pt idx="3">
                  <c:v>8.0087699635992382E-2</c:v>
                </c:pt>
                <c:pt idx="4">
                  <c:v>8.2226107083720301E-2</c:v>
                </c:pt>
                <c:pt idx="5">
                  <c:v>8.6771137761548767E-2</c:v>
                </c:pt>
                <c:pt idx="6">
                  <c:v>9.188502604999535E-2</c:v>
                </c:pt>
                <c:pt idx="7">
                  <c:v>9.6478264104109895E-2</c:v>
                </c:pt>
                <c:pt idx="8">
                  <c:v>9.9643514728772892E-2</c:v>
                </c:pt>
                <c:pt idx="9">
                  <c:v>0.10637642371033836</c:v>
                </c:pt>
                <c:pt idx="10">
                  <c:v>0.11396085577820228</c:v>
                </c:pt>
                <c:pt idx="11">
                  <c:v>0.12078111900787859</c:v>
                </c:pt>
                <c:pt idx="12">
                  <c:v>0.12548545958167887</c:v>
                </c:pt>
              </c:numCache>
            </c:numRef>
          </c:yVal>
        </c:ser>
        <c:ser>
          <c:idx val="5"/>
          <c:order val="5"/>
          <c:tx>
            <c:strRef>
              <c:f>Sheet6a!$M$5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Sheet6a!$I$38:$I$50</c:f>
              <c:numCache>
                <c:formatCode>0.00E+00</c:formatCode>
                <c:ptCount val="13"/>
                <c:pt idx="0">
                  <c:v>7.9833624473178155E-2</c:v>
                </c:pt>
                <c:pt idx="1">
                  <c:v>8.3554022911711753E-2</c:v>
                </c:pt>
                <c:pt idx="2">
                  <c:v>8.7738546986972199E-2</c:v>
                </c:pt>
                <c:pt idx="3">
                  <c:v>9.1495657492820404E-2</c:v>
                </c:pt>
                <c:pt idx="4">
                  <c:v>9.4083958084647326E-2</c:v>
                </c:pt>
                <c:pt idx="5">
                  <c:v>9.9587533042293841E-2</c:v>
                </c:pt>
                <c:pt idx="6">
                  <c:v>0.10578375114596028</c:v>
                </c:pt>
                <c:pt idx="7">
                  <c:v>0.11135259023976925</c:v>
                </c:pt>
                <c:pt idx="8">
                  <c:v>0.11519205357224981</c:v>
                </c:pt>
                <c:pt idx="9">
                  <c:v>0.12336431204539869</c:v>
                </c:pt>
                <c:pt idx="10">
                  <c:v>0.13257862108805046</c:v>
                </c:pt>
                <c:pt idx="11">
                  <c:v>0.1408722050023607</c:v>
                </c:pt>
                <c:pt idx="12">
                  <c:v>0.14659699021856482</c:v>
                </c:pt>
              </c:numCache>
            </c:numRef>
          </c:yVal>
        </c:ser>
        <c:ser>
          <c:idx val="6"/>
          <c:order val="6"/>
          <c:tx>
            <c:strRef>
              <c:f>Sheet6a!$O$5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Sheet6a!$M$38:$M$50</c:f>
              <c:numCache>
                <c:formatCode>0.00E+00</c:formatCode>
                <c:ptCount val="13"/>
                <c:pt idx="0">
                  <c:v>9.1859437531406476E-2</c:v>
                </c:pt>
                <c:pt idx="1">
                  <c:v>9.6446978497361321E-2</c:v>
                </c:pt>
                <c:pt idx="2">
                  <c:v>0.10160978738463568</c:v>
                </c:pt>
                <c:pt idx="3">
                  <c:v>0.10624795672301046</c:v>
                </c:pt>
                <c:pt idx="4">
                  <c:v>0.10944471890852547</c:v>
                </c:pt>
                <c:pt idx="5">
                  <c:v>0.11624615300113485</c:v>
                </c:pt>
                <c:pt idx="6">
                  <c:v>0.12391022096829778</c:v>
                </c:pt>
                <c:pt idx="7">
                  <c:v>0.13080431002200099</c:v>
                </c:pt>
                <c:pt idx="8">
                  <c:v>0.13556079279206104</c:v>
                </c:pt>
                <c:pt idx="9">
                  <c:v>0.14569391254451736</c:v>
                </c:pt>
                <c:pt idx="10">
                  <c:v>0.15713370030400747</c:v>
                </c:pt>
                <c:pt idx="11">
                  <c:v>0.16744345789716109</c:v>
                </c:pt>
                <c:pt idx="12">
                  <c:v>0.17456706947514633</c:v>
                </c:pt>
              </c:numCache>
            </c:numRef>
          </c:yVal>
        </c:ser>
        <c:ser>
          <c:idx val="7"/>
          <c:order val="7"/>
          <c:tx>
            <c:strRef>
              <c:f>Sheet6a!$Q$5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Sheet6a!$A$38:$A$50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Sheet6a!$Q$38:$Q$50</c:f>
              <c:numCache>
                <c:formatCode>0.00E+00</c:formatCode>
                <c:ptCount val="13"/>
                <c:pt idx="0">
                  <c:v>0.10601208087057204</c:v>
                </c:pt>
                <c:pt idx="1">
                  <c:v>0.11167492316499272</c:v>
                </c:pt>
                <c:pt idx="2">
                  <c:v>0.11805264314052127</c:v>
                </c:pt>
                <c:pt idx="3">
                  <c:v>0.12378659438069399</c:v>
                </c:pt>
                <c:pt idx="4">
                  <c:v>0.12774099301370931</c:v>
                </c:pt>
                <c:pt idx="5">
                  <c:v>0.13616087360217516</c:v>
                </c:pt>
                <c:pt idx="6">
                  <c:v>0.14565923612568588</c:v>
                </c:pt>
                <c:pt idx="7">
                  <c:v>0.15421286567648626</c:v>
                </c:pt>
                <c:pt idx="8">
                  <c:v>0.16011955093691393</c:v>
                </c:pt>
                <c:pt idx="9">
                  <c:v>0.17271711058618547</c:v>
                </c:pt>
                <c:pt idx="10">
                  <c:v>0.18696175181408853</c:v>
                </c:pt>
                <c:pt idx="11">
                  <c:v>0.19981933215946612</c:v>
                </c:pt>
                <c:pt idx="12">
                  <c:v>0.20871417423706282</c:v>
                </c:pt>
              </c:numCache>
            </c:numRef>
          </c:yVal>
        </c:ser>
        <c:axId val="96367744"/>
        <c:axId val="96369280"/>
      </c:scatterChart>
      <c:valAx>
        <c:axId val="96367744"/>
        <c:scaling>
          <c:logBase val="10"/>
          <c:orientation val="minMax"/>
        </c:scaling>
        <c:axPos val="b"/>
        <c:numFmt formatCode="General" sourceLinked="1"/>
        <c:tickLblPos val="nextTo"/>
        <c:crossAx val="96369280"/>
        <c:crossesAt val="1.0000000000000039E-3"/>
        <c:crossBetween val="midCat"/>
      </c:valAx>
      <c:valAx>
        <c:axId val="96369280"/>
        <c:scaling>
          <c:logBase val="10"/>
          <c:orientation val="minMax"/>
          <c:max val="0.30000000000000021"/>
          <c:min val="3.0000000000000002E-2"/>
        </c:scaling>
        <c:axPos val="l"/>
        <c:majorGridlines/>
        <c:numFmt formatCode="0.00000" sourceLinked="1"/>
        <c:tickLblPos val="nextTo"/>
        <c:crossAx val="963677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Sheet6b!$T$4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Sheet6b!$S$7:$S$29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Sheet6b!$T$7:$T$29</c:f>
              <c:numCache>
                <c:formatCode>0.00E+00</c:formatCode>
                <c:ptCount val="23"/>
                <c:pt idx="0">
                  <c:v>2.6602404342198158E-2</c:v>
                </c:pt>
                <c:pt idx="1">
                  <c:v>2.9372288235701389E-2</c:v>
                </c:pt>
                <c:pt idx="2">
                  <c:v>3.1090504982473049E-2</c:v>
                </c:pt>
                <c:pt idx="3">
                  <c:v>3.3386398049280612E-2</c:v>
                </c:pt>
                <c:pt idx="4">
                  <c:v>3.6457463613912784E-2</c:v>
                </c:pt>
                <c:pt idx="5">
                  <c:v>3.9701338334111679E-2</c:v>
                </c:pt>
                <c:pt idx="6">
                  <c:v>4.2856339774304808E-2</c:v>
                </c:pt>
                <c:pt idx="7">
                  <c:v>4.6687765623428197E-2</c:v>
                </c:pt>
                <c:pt idx="8">
                  <c:v>5.0741374672565474E-2</c:v>
                </c:pt>
                <c:pt idx="9">
                  <c:v>5.4474052432793983E-2</c:v>
                </c:pt>
                <c:pt idx="10">
                  <c:v>5.7801863028553821E-2</c:v>
                </c:pt>
                <c:pt idx="11">
                  <c:v>6.0695182033174991E-2</c:v>
                </c:pt>
                <c:pt idx="12">
                  <c:v>6.4442672006737964E-2</c:v>
                </c:pt>
              </c:numCache>
            </c:numRef>
          </c:yVal>
        </c:ser>
        <c:ser>
          <c:idx val="1"/>
          <c:order val="1"/>
          <c:tx>
            <c:strRef>
              <c:f>Sheet6b!$V$4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Sheet6b!$U$7:$U$29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Sheet6b!$V$7:$V$29</c:f>
              <c:numCache>
                <c:formatCode>0.00E+00</c:formatCode>
                <c:ptCount val="23"/>
                <c:pt idx="0">
                  <c:v>3.6996181566449751E-2</c:v>
                </c:pt>
                <c:pt idx="1">
                  <c:v>3.9662437818764322E-2</c:v>
                </c:pt>
                <c:pt idx="2">
                  <c:v>4.3368686949610553E-2</c:v>
                </c:pt>
                <c:pt idx="3">
                  <c:v>4.6937289964181117E-2</c:v>
                </c:pt>
                <c:pt idx="4">
                  <c:v>4.9919622483500459E-2</c:v>
                </c:pt>
                <c:pt idx="5">
                  <c:v>5.3467833480844579E-2</c:v>
                </c:pt>
                <c:pt idx="6">
                  <c:v>5.746976686146972E-2</c:v>
                </c:pt>
                <c:pt idx="7">
                  <c:v>6.2399537025882794E-2</c:v>
                </c:pt>
                <c:pt idx="8">
                  <c:v>6.6131276178262074E-2</c:v>
                </c:pt>
                <c:pt idx="9">
                  <c:v>7.071438204983127E-2</c:v>
                </c:pt>
                <c:pt idx="10">
                  <c:v>7.4787687490747837E-2</c:v>
                </c:pt>
                <c:pt idx="11">
                  <c:v>7.9850005767131083E-2</c:v>
                </c:pt>
                <c:pt idx="12">
                  <c:v>8.0206866068588192E-2</c:v>
                </c:pt>
              </c:numCache>
            </c:numRef>
          </c:yVal>
        </c:ser>
        <c:ser>
          <c:idx val="2"/>
          <c:order val="2"/>
          <c:tx>
            <c:strRef>
              <c:f>Sheet6b!$X$4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Sheet6b!$W$7:$W$29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Sheet6b!$X$7:$X$29</c:f>
              <c:numCache>
                <c:formatCode>0.00E+00</c:formatCode>
                <c:ptCount val="23"/>
                <c:pt idx="0">
                  <c:v>4.3983855954016257E-2</c:v>
                </c:pt>
                <c:pt idx="1">
                  <c:v>4.8449217535513872E-2</c:v>
                </c:pt>
                <c:pt idx="2">
                  <c:v>5.2970049447216706E-2</c:v>
                </c:pt>
                <c:pt idx="3">
                  <c:v>5.8045584660968645E-2</c:v>
                </c:pt>
                <c:pt idx="4">
                  <c:v>6.2877050421818625E-2</c:v>
                </c:pt>
                <c:pt idx="5">
                  <c:v>6.7708516182669196E-2</c:v>
                </c:pt>
                <c:pt idx="6">
                  <c:v>7.333875469847026E-2</c:v>
                </c:pt>
                <c:pt idx="7">
                  <c:v>7.8968993214271921E-2</c:v>
                </c:pt>
                <c:pt idx="8">
                  <c:v>8.3107079847560661E-2</c:v>
                </c:pt>
                <c:pt idx="9">
                  <c:v>8.8909276386997332E-2</c:v>
                </c:pt>
                <c:pt idx="10">
                  <c:v>9.4556156001860125E-2</c:v>
                </c:pt>
                <c:pt idx="11">
                  <c:v>9.9226757805116236E-2</c:v>
                </c:pt>
                <c:pt idx="12">
                  <c:v>0.10377532488192079</c:v>
                </c:pt>
              </c:numCache>
            </c:numRef>
          </c:yVal>
        </c:ser>
        <c:ser>
          <c:idx val="3"/>
          <c:order val="3"/>
          <c:tx>
            <c:strRef>
              <c:f>Sheet6b!$Z$4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Sheet6b!$Y$7:$Y$29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Sheet6b!$Z$7:$Z$29</c:f>
              <c:numCache>
                <c:formatCode>0.00E+00</c:formatCode>
                <c:ptCount val="23"/>
                <c:pt idx="0">
                  <c:v>5.8177291857213778E-2</c:v>
                </c:pt>
                <c:pt idx="1">
                  <c:v>6.4281726178366611E-2</c:v>
                </c:pt>
                <c:pt idx="2">
                  <c:v>6.9030976080223391E-2</c:v>
                </c:pt>
                <c:pt idx="3">
                  <c:v>7.4940068503098894E-2</c:v>
                </c:pt>
                <c:pt idx="4">
                  <c:v>8.0995667349682388E-2</c:v>
                </c:pt>
                <c:pt idx="5">
                  <c:v>8.7197772619973871E-2</c:v>
                </c:pt>
                <c:pt idx="6">
                  <c:v>9.3625741960147599E-2</c:v>
                </c:pt>
                <c:pt idx="7">
                  <c:v>9.9992666957109483E-2</c:v>
                </c:pt>
                <c:pt idx="8">
                  <c:v>0.10666481367012985</c:v>
                </c:pt>
                <c:pt idx="9">
                  <c:v>0.11391077720933769</c:v>
                </c:pt>
                <c:pt idx="10">
                  <c:v>0.11989922727838875</c:v>
                </c:pt>
                <c:pt idx="11">
                  <c:v>0.12702310213117357</c:v>
                </c:pt>
                <c:pt idx="12">
                  <c:v>0.13754104246651977</c:v>
                </c:pt>
              </c:numCache>
            </c:numRef>
          </c:yVal>
        </c:ser>
        <c:ser>
          <c:idx val="4"/>
          <c:order val="4"/>
          <c:tx>
            <c:strRef>
              <c:f>Sheet6b!$T$4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Sheet6b!$U$38:$U$50</c:f>
              <c:numCache>
                <c:formatCode>0.00E+00</c:formatCode>
                <c:ptCount val="13"/>
                <c:pt idx="0">
                  <c:v>2.5786298187075347E-2</c:v>
                </c:pt>
                <c:pt idx="1">
                  <c:v>2.7772959886933055E-2</c:v>
                </c:pt>
                <c:pt idx="2">
                  <c:v>3.0004470791620486E-2</c:v>
                </c:pt>
                <c:pt idx="3">
                  <c:v>3.2005326573411826E-2</c:v>
                </c:pt>
                <c:pt idx="4">
                  <c:v>3.3382218697596909E-2</c:v>
                </c:pt>
                <c:pt idx="5">
                  <c:v>3.6305813230381206E-2</c:v>
                </c:pt>
                <c:pt idx="6">
                  <c:v>3.9590584138762291E-2</c:v>
                </c:pt>
                <c:pt idx="7">
                  <c:v>4.2536611368880754E-2</c:v>
                </c:pt>
                <c:pt idx="8">
                  <c:v>4.4564357894221987E-2</c:v>
                </c:pt>
                <c:pt idx="9">
                  <c:v>4.8871115302076495E-2</c:v>
                </c:pt>
                <c:pt idx="10">
                  <c:v>5.3711869661433008E-2</c:v>
                </c:pt>
                <c:pt idx="11">
                  <c:v>5.8055194829713663E-2</c:v>
                </c:pt>
                <c:pt idx="12">
                  <c:v>6.1045685895089997E-2</c:v>
                </c:pt>
              </c:numCache>
            </c:numRef>
          </c:yVal>
        </c:ser>
        <c:ser>
          <c:idx val="5"/>
          <c:order val="5"/>
          <c:tx>
            <c:strRef>
              <c:f>Sheet6b!$V$4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Sheet6b!$Y$38:$Y$50</c:f>
              <c:numCache>
                <c:formatCode>0.00E+00</c:formatCode>
                <c:ptCount val="13"/>
                <c:pt idx="0">
                  <c:v>3.4842035230497219E-2</c:v>
                </c:pt>
                <c:pt idx="1">
                  <c:v>3.7531632665437249E-2</c:v>
                </c:pt>
                <c:pt idx="2">
                  <c:v>4.0553867708149262E-2</c:v>
                </c:pt>
                <c:pt idx="3">
                  <c:v>4.3264770006307657E-2</c:v>
                </c:pt>
                <c:pt idx="4">
                  <c:v>4.5130867526902589E-2</c:v>
                </c:pt>
                <c:pt idx="5">
                  <c:v>4.9094808534274649E-2</c:v>
                </c:pt>
                <c:pt idx="6">
                  <c:v>5.355108161472491E-2</c:v>
                </c:pt>
                <c:pt idx="7">
                  <c:v>5.7550201522250842E-2</c:v>
                </c:pt>
                <c:pt idx="8">
                  <c:v>6.0304124426021587E-2</c:v>
                </c:pt>
                <c:pt idx="9">
                  <c:v>6.6156864096901441E-2</c:v>
                </c:pt>
                <c:pt idx="10">
                  <c:v>7.2741271230615592E-2</c:v>
                </c:pt>
                <c:pt idx="11">
                  <c:v>7.8654523532660794E-2</c:v>
                </c:pt>
                <c:pt idx="12">
                  <c:v>8.27289709737003E-2</c:v>
                </c:pt>
              </c:numCache>
            </c:numRef>
          </c:yVal>
        </c:ser>
        <c:ser>
          <c:idx val="6"/>
          <c:order val="6"/>
          <c:tx>
            <c:strRef>
              <c:f>Sheet6b!$X$4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Sheet6b!$AC$38:$AC$50</c:f>
              <c:numCache>
                <c:formatCode>0.00E+00</c:formatCode>
                <c:ptCount val="13"/>
                <c:pt idx="0">
                  <c:v>4.5828853346181718E-2</c:v>
                </c:pt>
                <c:pt idx="1">
                  <c:v>4.9377646206444595E-2</c:v>
                </c:pt>
                <c:pt idx="2">
                  <c:v>5.3367764208465833E-2</c:v>
                </c:pt>
                <c:pt idx="3">
                  <c:v>5.6949057094512319E-2</c:v>
                </c:pt>
                <c:pt idx="4">
                  <c:v>5.9415532308952072E-2</c:v>
                </c:pt>
                <c:pt idx="5">
                  <c:v>6.4658146924024537E-2</c:v>
                </c:pt>
                <c:pt idx="6">
                  <c:v>7.0557418408856237E-2</c:v>
                </c:pt>
                <c:pt idx="7">
                  <c:v>7.5856522094131559E-2</c:v>
                </c:pt>
                <c:pt idx="8">
                  <c:v>7.9508436618235381E-2</c:v>
                </c:pt>
                <c:pt idx="9">
                  <c:v>8.7277205694600818E-2</c:v>
                </c:pt>
                <c:pt idx="10">
                  <c:v>9.602957640843203E-2</c:v>
                </c:pt>
                <c:pt idx="11">
                  <c:v>0.10390106186290558</c:v>
                </c:pt>
                <c:pt idx="12">
                  <c:v>0.10933101522828177</c:v>
                </c:pt>
              </c:numCache>
            </c:numRef>
          </c:yVal>
        </c:ser>
        <c:ser>
          <c:idx val="7"/>
          <c:order val="7"/>
          <c:tx>
            <c:strRef>
              <c:f>Sheet6b!$Z$4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Sheet6b!$AG$38:$AG$50</c:f>
              <c:numCache>
                <c:formatCode>0.00E+00</c:formatCode>
                <c:ptCount val="13"/>
                <c:pt idx="0">
                  <c:v>5.8960440980658606E-2</c:v>
                </c:pt>
                <c:pt idx="1">
                  <c:v>6.3547981946613472E-2</c:v>
                </c:pt>
                <c:pt idx="2">
                  <c:v>6.8710790833887814E-2</c:v>
                </c:pt>
                <c:pt idx="3">
                  <c:v>7.3348960172262598E-2</c:v>
                </c:pt>
                <c:pt idx="4">
                  <c:v>7.654572235777761E-2</c:v>
                </c:pt>
                <c:pt idx="5">
                  <c:v>8.3347156450386997E-2</c:v>
                </c:pt>
                <c:pt idx="6">
                  <c:v>9.1011224417549927E-2</c:v>
                </c:pt>
                <c:pt idx="7">
                  <c:v>9.7905313471253114E-2</c:v>
                </c:pt>
                <c:pt idx="8">
                  <c:v>0.10266179624131319</c:v>
                </c:pt>
                <c:pt idx="9">
                  <c:v>0.11279491599376949</c:v>
                </c:pt>
                <c:pt idx="10">
                  <c:v>0.12423470375325962</c:v>
                </c:pt>
                <c:pt idx="11">
                  <c:v>0.13454446134641321</c:v>
                </c:pt>
                <c:pt idx="12">
                  <c:v>0.14166807292439848</c:v>
                </c:pt>
              </c:numCache>
            </c:numRef>
          </c:yVal>
        </c:ser>
        <c:axId val="96432896"/>
        <c:axId val="96434432"/>
      </c:scatterChart>
      <c:valAx>
        <c:axId val="96432896"/>
        <c:scaling>
          <c:logBase val="10"/>
          <c:orientation val="minMax"/>
        </c:scaling>
        <c:axPos val="b"/>
        <c:numFmt formatCode="0.00E+00" sourceLinked="1"/>
        <c:tickLblPos val="nextTo"/>
        <c:crossAx val="96434432"/>
        <c:crossesAt val="1.0000000000000041E-3"/>
        <c:crossBetween val="midCat"/>
      </c:valAx>
      <c:valAx>
        <c:axId val="96434432"/>
        <c:scaling>
          <c:logBase val="10"/>
          <c:orientation val="minMax"/>
          <c:max val="0.2"/>
          <c:min val="2.0000000000000011E-2"/>
        </c:scaling>
        <c:axPos val="l"/>
        <c:majorGridlines/>
        <c:numFmt formatCode="0.00E+00" sourceLinked="1"/>
        <c:tickLblPos val="nextTo"/>
        <c:crossAx val="964328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Sheet6b!$K$5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Sheet6b!$J$7:$J$29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Sheet6b!$K$7:$K$29</c:f>
              <c:numCache>
                <c:formatCode>0.00E+00</c:formatCode>
                <c:ptCount val="23"/>
                <c:pt idx="0">
                  <c:v>4.1702518860850676E-2</c:v>
                </c:pt>
                <c:pt idx="1">
                  <c:v>4.4866025239290661E-2</c:v>
                </c:pt>
                <c:pt idx="2">
                  <c:v>4.770521531634362E-2</c:v>
                </c:pt>
                <c:pt idx="3">
                  <c:v>5.2587029116167076E-2</c:v>
                </c:pt>
                <c:pt idx="4">
                  <c:v>5.5693637897872857E-2</c:v>
                </c:pt>
                <c:pt idx="5">
                  <c:v>5.9164391298679231E-2</c:v>
                </c:pt>
                <c:pt idx="6">
                  <c:v>6.3004979078260345E-2</c:v>
                </c:pt>
                <c:pt idx="7">
                  <c:v>6.6703322866005346E-2</c:v>
                </c:pt>
                <c:pt idx="8">
                  <c:v>7.2444290376519629E-2</c:v>
                </c:pt>
                <c:pt idx="9">
                  <c:v>7.6529537822059401E-2</c:v>
                </c:pt>
                <c:pt idx="10">
                  <c:v>8.1456869699269976E-2</c:v>
                </c:pt>
                <c:pt idx="11">
                  <c:v>8.6919038985785568E-2</c:v>
                </c:pt>
                <c:pt idx="12">
                  <c:v>9.2290172117525091E-2</c:v>
                </c:pt>
              </c:numCache>
            </c:numRef>
          </c:yVal>
        </c:ser>
        <c:ser>
          <c:idx val="1"/>
          <c:order val="1"/>
          <c:tx>
            <c:strRef>
              <c:f>Sheet6b!$M$5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Sheet6b!$L$7:$L$29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Sheet6b!$M$7:$M$29</c:f>
              <c:numCache>
                <c:formatCode>0.00E+00</c:formatCode>
                <c:ptCount val="23"/>
                <c:pt idx="0">
                  <c:v>4.5938583049393036E-2</c:v>
                </c:pt>
                <c:pt idx="1">
                  <c:v>5.0505735905892142E-2</c:v>
                </c:pt>
                <c:pt idx="2">
                  <c:v>5.4687242562204828E-2</c:v>
                </c:pt>
                <c:pt idx="3">
                  <c:v>5.855472302693656E-2</c:v>
                </c:pt>
                <c:pt idx="4">
                  <c:v>6.3083311263417569E-2</c:v>
                </c:pt>
                <c:pt idx="5">
                  <c:v>6.778819490569811E-2</c:v>
                </c:pt>
                <c:pt idx="6">
                  <c:v>7.4008117191570105E-2</c:v>
                </c:pt>
                <c:pt idx="7">
                  <c:v>7.8740546991006674E-2</c:v>
                </c:pt>
                <c:pt idx="8">
                  <c:v>8.469051693674777E-2</c:v>
                </c:pt>
                <c:pt idx="9">
                  <c:v>9.0535811485295409E-2</c:v>
                </c:pt>
                <c:pt idx="10">
                  <c:v>9.6149718313730814E-2</c:v>
                </c:pt>
                <c:pt idx="11">
                  <c:v>0.10260653755114638</c:v>
                </c:pt>
                <c:pt idx="12">
                  <c:v>0.11202181406713876</c:v>
                </c:pt>
              </c:numCache>
            </c:numRef>
          </c:yVal>
        </c:ser>
        <c:ser>
          <c:idx val="2"/>
          <c:order val="2"/>
          <c:tx>
            <c:strRef>
              <c:f>Sheet6b!$O$5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Sheet6b!$N$7:$N$29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Sheet6b!$O$7:$O$29</c:f>
              <c:numCache>
                <c:formatCode>0.00E+00</c:formatCode>
                <c:ptCount val="23"/>
                <c:pt idx="0">
                  <c:v>5.8177291857213778E-2</c:v>
                </c:pt>
                <c:pt idx="1">
                  <c:v>6.4281726178366611E-2</c:v>
                </c:pt>
                <c:pt idx="2">
                  <c:v>6.9030976080223391E-2</c:v>
                </c:pt>
                <c:pt idx="3">
                  <c:v>7.4940068503098894E-2</c:v>
                </c:pt>
                <c:pt idx="4">
                  <c:v>8.0995667349682388E-2</c:v>
                </c:pt>
                <c:pt idx="5">
                  <c:v>8.7197772619973871E-2</c:v>
                </c:pt>
                <c:pt idx="6">
                  <c:v>9.3625741960147599E-2</c:v>
                </c:pt>
                <c:pt idx="7">
                  <c:v>9.9992666957109483E-2</c:v>
                </c:pt>
                <c:pt idx="8">
                  <c:v>0.10666481367012985</c:v>
                </c:pt>
                <c:pt idx="9">
                  <c:v>0.11391077720933769</c:v>
                </c:pt>
                <c:pt idx="10">
                  <c:v>0.11989922727838875</c:v>
                </c:pt>
                <c:pt idx="11">
                  <c:v>0.12702310213117357</c:v>
                </c:pt>
                <c:pt idx="12">
                  <c:v>0.13754104246651977</c:v>
                </c:pt>
              </c:numCache>
            </c:numRef>
          </c:yVal>
        </c:ser>
        <c:ser>
          <c:idx val="3"/>
          <c:order val="3"/>
          <c:tx>
            <c:strRef>
              <c:f>Sheet6b!$Q$5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Sheet6b!$P$7:$P$29</c:f>
              <c:numCache>
                <c:formatCode>General</c:formatCode>
                <c:ptCount val="23"/>
              </c:numCache>
            </c:numRef>
          </c:xVal>
          <c:yVal>
            <c:numRef>
              <c:f>Sheet6b!$Q$7:$Q$29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Sheet6b!$K$5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Sheet6b!$E$38:$E$50</c:f>
              <c:numCache>
                <c:formatCode>0.00E+00</c:formatCode>
                <c:ptCount val="13"/>
                <c:pt idx="0">
                  <c:v>4.3139499379646506E-2</c:v>
                </c:pt>
                <c:pt idx="1">
                  <c:v>4.621674059795048E-2</c:v>
                </c:pt>
                <c:pt idx="2">
                  <c:v>4.9676475952843455E-2</c:v>
                </c:pt>
                <c:pt idx="3">
                  <c:v>5.27815567354048E-2</c:v>
                </c:pt>
                <c:pt idx="4">
                  <c:v>5.4919964183132712E-2</c:v>
                </c:pt>
                <c:pt idx="5">
                  <c:v>5.9464994860961171E-2</c:v>
                </c:pt>
                <c:pt idx="6">
                  <c:v>6.457888314940774E-2</c:v>
                </c:pt>
                <c:pt idx="7">
                  <c:v>6.9172121203522299E-2</c:v>
                </c:pt>
                <c:pt idx="8">
                  <c:v>7.233737182818531E-2</c:v>
                </c:pt>
                <c:pt idx="9">
                  <c:v>7.9070280809750759E-2</c:v>
                </c:pt>
                <c:pt idx="10">
                  <c:v>8.6654712877614684E-2</c:v>
                </c:pt>
                <c:pt idx="11">
                  <c:v>9.3474976107290997E-2</c:v>
                </c:pt>
                <c:pt idx="12">
                  <c:v>9.8179316681091269E-2</c:v>
                </c:pt>
              </c:numCache>
            </c:numRef>
          </c:yVal>
        </c:ser>
        <c:ser>
          <c:idx val="5"/>
          <c:order val="5"/>
          <c:tx>
            <c:strRef>
              <c:f>Sheet6b!$M$5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Sheet6b!$I$38:$I$50</c:f>
              <c:numCache>
                <c:formatCode>0.00E+00</c:formatCode>
                <c:ptCount val="13"/>
                <c:pt idx="0">
                  <c:v>4.9992422535488211E-2</c:v>
                </c:pt>
                <c:pt idx="1">
                  <c:v>5.3712820974021816E-2</c:v>
                </c:pt>
                <c:pt idx="2">
                  <c:v>5.7897345049282255E-2</c:v>
                </c:pt>
                <c:pt idx="3">
                  <c:v>6.1654455555130466E-2</c:v>
                </c:pt>
                <c:pt idx="4">
                  <c:v>6.4242756146957375E-2</c:v>
                </c:pt>
                <c:pt idx="5">
                  <c:v>6.974633110460389E-2</c:v>
                </c:pt>
                <c:pt idx="6">
                  <c:v>7.594254920827033E-2</c:v>
                </c:pt>
                <c:pt idx="7">
                  <c:v>8.151138830207931E-2</c:v>
                </c:pt>
                <c:pt idx="8">
                  <c:v>8.5350851634559854E-2</c:v>
                </c:pt>
                <c:pt idx="9">
                  <c:v>9.3523110107708751E-2</c:v>
                </c:pt>
                <c:pt idx="10">
                  <c:v>0.10273741915036053</c:v>
                </c:pt>
                <c:pt idx="11">
                  <c:v>0.11103100306467074</c:v>
                </c:pt>
                <c:pt idx="12">
                  <c:v>0.11675578828087486</c:v>
                </c:pt>
              </c:numCache>
            </c:numRef>
          </c:yVal>
        </c:ser>
        <c:ser>
          <c:idx val="6"/>
          <c:order val="6"/>
          <c:tx>
            <c:strRef>
              <c:f>Sheet6b!$O$5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Sheet6b!$M$38:$M$50</c:f>
              <c:numCache>
                <c:formatCode>0.00E+00</c:formatCode>
                <c:ptCount val="13"/>
                <c:pt idx="0">
                  <c:v>5.8960440980658606E-2</c:v>
                </c:pt>
                <c:pt idx="1">
                  <c:v>6.3547981946613472E-2</c:v>
                </c:pt>
                <c:pt idx="2">
                  <c:v>6.8710790833887814E-2</c:v>
                </c:pt>
                <c:pt idx="3">
                  <c:v>7.3348960172262598E-2</c:v>
                </c:pt>
                <c:pt idx="4">
                  <c:v>7.654572235777761E-2</c:v>
                </c:pt>
                <c:pt idx="5">
                  <c:v>8.3347156450386997E-2</c:v>
                </c:pt>
                <c:pt idx="6">
                  <c:v>9.1011224417549927E-2</c:v>
                </c:pt>
                <c:pt idx="7">
                  <c:v>9.7905313471253114E-2</c:v>
                </c:pt>
                <c:pt idx="8">
                  <c:v>0.10266179624131319</c:v>
                </c:pt>
                <c:pt idx="9">
                  <c:v>0.11279491599376949</c:v>
                </c:pt>
                <c:pt idx="10">
                  <c:v>0.12423470375325962</c:v>
                </c:pt>
                <c:pt idx="11">
                  <c:v>0.13454446134641321</c:v>
                </c:pt>
                <c:pt idx="12">
                  <c:v>0.14166807292439848</c:v>
                </c:pt>
              </c:numCache>
            </c:numRef>
          </c:yVal>
        </c:ser>
        <c:ser>
          <c:idx val="7"/>
          <c:order val="7"/>
          <c:tx>
            <c:strRef>
              <c:f>Sheet6b!$Q$5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Sheet6b!$A$38:$A$50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Sheet6b!$Q$38:$Q$50</c:f>
              <c:numCache>
                <c:formatCode>0.00E+00</c:formatCode>
                <c:ptCount val="13"/>
                <c:pt idx="0">
                  <c:v>6.9745909608586509E-2</c:v>
                </c:pt>
                <c:pt idx="1">
                  <c:v>7.5408751903007193E-2</c:v>
                </c:pt>
                <c:pt idx="2">
                  <c:v>8.1786471878535744E-2</c:v>
                </c:pt>
                <c:pt idx="3">
                  <c:v>8.752042311870846E-2</c:v>
                </c:pt>
                <c:pt idx="4">
                  <c:v>9.1474821751723764E-2</c:v>
                </c:pt>
                <c:pt idx="5">
                  <c:v>9.9894702340189642E-2</c:v>
                </c:pt>
                <c:pt idx="6">
                  <c:v>0.10939306486370032</c:v>
                </c:pt>
                <c:pt idx="7">
                  <c:v>0.11794669441450072</c:v>
                </c:pt>
                <c:pt idx="8">
                  <c:v>0.1238533796749284</c:v>
                </c:pt>
                <c:pt idx="9">
                  <c:v>0.13645093932419994</c:v>
                </c:pt>
                <c:pt idx="10">
                  <c:v>0.15069558055210297</c:v>
                </c:pt>
                <c:pt idx="11">
                  <c:v>0.16355316089748057</c:v>
                </c:pt>
                <c:pt idx="12">
                  <c:v>0.17244800297507726</c:v>
                </c:pt>
              </c:numCache>
            </c:numRef>
          </c:yVal>
        </c:ser>
        <c:axId val="96890240"/>
        <c:axId val="96912512"/>
      </c:scatterChart>
      <c:valAx>
        <c:axId val="96890240"/>
        <c:scaling>
          <c:logBase val="10"/>
          <c:orientation val="minMax"/>
        </c:scaling>
        <c:axPos val="b"/>
        <c:numFmt formatCode="0.00E+00" sourceLinked="1"/>
        <c:tickLblPos val="nextTo"/>
        <c:crossAx val="96912512"/>
        <c:crossesAt val="1.0000000000000041E-3"/>
        <c:crossBetween val="midCat"/>
      </c:valAx>
      <c:valAx>
        <c:axId val="96912512"/>
        <c:scaling>
          <c:logBase val="10"/>
          <c:orientation val="minMax"/>
          <c:max val="0.2"/>
          <c:min val="2.0000000000000011E-2"/>
        </c:scaling>
        <c:axPos val="l"/>
        <c:majorGridlines/>
        <c:numFmt formatCode="0.00E+00" sourceLinked="1"/>
        <c:tickLblPos val="nextTo"/>
        <c:crossAx val="96890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Sheet7a!$T$4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Sheet7a!$S$7:$S$29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Sheet7a!$T$7:$T$29</c:f>
              <c:numCache>
                <c:formatCode>General</c:formatCode>
                <c:ptCount val="23"/>
                <c:pt idx="0">
                  <c:v>1.9859999999999999E-2</c:v>
                </c:pt>
                <c:pt idx="1">
                  <c:v>2.0554946946848202E-2</c:v>
                </c:pt>
                <c:pt idx="2">
                  <c:v>2.1563491078683002E-2</c:v>
                </c:pt>
                <c:pt idx="3">
                  <c:v>2.2775753370643099E-2</c:v>
                </c:pt>
                <c:pt idx="4">
                  <c:v>2.3958978787484399E-2</c:v>
                </c:pt>
                <c:pt idx="5">
                  <c:v>2.5235301053913899E-2</c:v>
                </c:pt>
                <c:pt idx="6">
                  <c:v>2.6997109626200898E-2</c:v>
                </c:pt>
                <c:pt idx="7">
                  <c:v>2.8571590851121601E-2</c:v>
                </c:pt>
                <c:pt idx="8">
                  <c:v>2.99700085136109E-2</c:v>
                </c:pt>
                <c:pt idx="9">
                  <c:v>3.2019262210728899E-2</c:v>
                </c:pt>
                <c:pt idx="10">
                  <c:v>3.4073752987038103E-2</c:v>
                </c:pt>
                <c:pt idx="11">
                  <c:v>3.61036181008609E-2</c:v>
                </c:pt>
                <c:pt idx="12">
                  <c:v>3.789E-2</c:v>
                </c:pt>
              </c:numCache>
            </c:numRef>
          </c:yVal>
        </c:ser>
        <c:ser>
          <c:idx val="1"/>
          <c:order val="1"/>
          <c:tx>
            <c:strRef>
              <c:f>Sheet7a!$V$4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Sheet7a!$U$7:$U$29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Sheet7a!$V$7:$V$29</c:f>
              <c:numCache>
                <c:formatCode>General</c:formatCode>
                <c:ptCount val="23"/>
                <c:pt idx="0">
                  <c:v>2.589E-2</c:v>
                </c:pt>
                <c:pt idx="1">
                  <c:v>2.69894451662589E-2</c:v>
                </c:pt>
                <c:pt idx="2">
                  <c:v>2.86127421618124E-2</c:v>
                </c:pt>
                <c:pt idx="3">
                  <c:v>3.0390986012872202E-2</c:v>
                </c:pt>
                <c:pt idx="4">
                  <c:v>3.2845352767294403E-2</c:v>
                </c:pt>
                <c:pt idx="5">
                  <c:v>3.5386308649078102E-2</c:v>
                </c:pt>
                <c:pt idx="6">
                  <c:v>3.8254335942084501E-2</c:v>
                </c:pt>
                <c:pt idx="7">
                  <c:v>4.0980205421445398E-2</c:v>
                </c:pt>
                <c:pt idx="8">
                  <c:v>4.3609206288088898E-2</c:v>
                </c:pt>
                <c:pt idx="9">
                  <c:v>4.6262302885499498E-2</c:v>
                </c:pt>
                <c:pt idx="10">
                  <c:v>4.8929081491970297E-2</c:v>
                </c:pt>
                <c:pt idx="11">
                  <c:v>5.2332236855533301E-2</c:v>
                </c:pt>
                <c:pt idx="12">
                  <c:v>5.5550000000000002E-2</c:v>
                </c:pt>
              </c:numCache>
            </c:numRef>
          </c:yVal>
        </c:ser>
        <c:ser>
          <c:idx val="2"/>
          <c:order val="2"/>
          <c:tx>
            <c:strRef>
              <c:f>Sheet7a!$X$4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Sheet7a!$W$7:$W$29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Sheet7a!$X$7:$X$29</c:f>
              <c:numCache>
                <c:formatCode>General</c:formatCode>
                <c:ptCount val="23"/>
                <c:pt idx="0">
                  <c:v>4.9540000000000001E-2</c:v>
                </c:pt>
                <c:pt idx="1">
                  <c:v>5.2199915885197602E-2</c:v>
                </c:pt>
                <c:pt idx="2">
                  <c:v>5.5212381793543798E-2</c:v>
                </c:pt>
                <c:pt idx="3">
                  <c:v>5.7783069786124699E-2</c:v>
                </c:pt>
                <c:pt idx="4">
                  <c:v>6.05263691461079E-2</c:v>
                </c:pt>
                <c:pt idx="5">
                  <c:v>6.3968375078800196E-2</c:v>
                </c:pt>
                <c:pt idx="6">
                  <c:v>6.7658429778717694E-2</c:v>
                </c:pt>
                <c:pt idx="7">
                  <c:v>7.1222693591279099E-2</c:v>
                </c:pt>
                <c:pt idx="8">
                  <c:v>7.5335954855103707E-2</c:v>
                </c:pt>
                <c:pt idx="9">
                  <c:v>7.9737854456466098E-2</c:v>
                </c:pt>
                <c:pt idx="10">
                  <c:v>8.4256793894595602E-2</c:v>
                </c:pt>
                <c:pt idx="11">
                  <c:v>8.8743815802901804E-2</c:v>
                </c:pt>
                <c:pt idx="12">
                  <c:v>9.1520000000000004E-2</c:v>
                </c:pt>
              </c:numCache>
            </c:numRef>
          </c:yVal>
        </c:ser>
        <c:ser>
          <c:idx val="3"/>
          <c:order val="3"/>
          <c:tx>
            <c:strRef>
              <c:f>Sheet7a!$Z$4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Sheet7a!$Y$7:$Y$29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Sheet7a!$Z$7:$Z$29</c:f>
              <c:numCache>
                <c:formatCode>General</c:formatCode>
                <c:ptCount val="23"/>
                <c:pt idx="0">
                  <c:v>7.3230000000000003E-2</c:v>
                </c:pt>
                <c:pt idx="1">
                  <c:v>7.75690989982082E-2</c:v>
                </c:pt>
                <c:pt idx="2">
                  <c:v>8.2784566881424604E-2</c:v>
                </c:pt>
                <c:pt idx="3">
                  <c:v>8.6761972885340599E-2</c:v>
                </c:pt>
                <c:pt idx="4">
                  <c:v>9.1754030377958304E-2</c:v>
                </c:pt>
                <c:pt idx="5">
                  <c:v>9.7695876734263595E-2</c:v>
                </c:pt>
                <c:pt idx="6">
                  <c:v>0.103444747057353</c:v>
                </c:pt>
                <c:pt idx="7">
                  <c:v>0.10947320848568801</c:v>
                </c:pt>
                <c:pt idx="8">
                  <c:v>0.115335107279393</c:v>
                </c:pt>
                <c:pt idx="9">
                  <c:v>0.122131244443018</c:v>
                </c:pt>
                <c:pt idx="10">
                  <c:v>0.12984767449138199</c:v>
                </c:pt>
                <c:pt idx="11">
                  <c:v>0.13785453699650099</c:v>
                </c:pt>
                <c:pt idx="12">
                  <c:v>0.14352999999999999</c:v>
                </c:pt>
              </c:numCache>
            </c:numRef>
          </c:yVal>
        </c:ser>
        <c:ser>
          <c:idx val="4"/>
          <c:order val="4"/>
          <c:tx>
            <c:strRef>
              <c:f>Sheet7a!$T$4</c:f>
              <c:strCache>
                <c:ptCount val="1"/>
                <c:pt idx="0">
                  <c:v>1.5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Sheet7a!$U$38:$U$50</c:f>
              <c:numCache>
                <c:formatCode>0.00E+00</c:formatCode>
                <c:ptCount val="13"/>
                <c:pt idx="0">
                  <c:v>1.622470945515821E-2</c:v>
                </c:pt>
                <c:pt idx="1">
                  <c:v>1.7240766896697807E-2</c:v>
                </c:pt>
                <c:pt idx="2">
                  <c:v>1.8381518109462678E-2</c:v>
                </c:pt>
                <c:pt idx="3">
                  <c:v>1.9403872328219617E-2</c:v>
                </c:pt>
                <c:pt idx="4">
                  <c:v>2.0107136907732876E-2</c:v>
                </c:pt>
                <c:pt idx="5">
                  <c:v>2.1599659370045994E-2</c:v>
                </c:pt>
                <c:pt idx="6">
                  <c:v>2.3275350336670265E-2</c:v>
                </c:pt>
                <c:pt idx="7">
                  <c:v>2.4777124970542037E-2</c:v>
                </c:pt>
                <c:pt idx="8">
                  <c:v>2.581017754454976E-2</c:v>
                </c:pt>
                <c:pt idx="9">
                  <c:v>2.8002603597049314E-2</c:v>
                </c:pt>
                <c:pt idx="10">
                  <c:v>3.0464096513819542E-2</c:v>
                </c:pt>
                <c:pt idx="11">
                  <c:v>3.267011944092521E-2</c:v>
                </c:pt>
                <c:pt idx="12">
                  <c:v>3.4187617565044078E-2</c:v>
                </c:pt>
              </c:numCache>
            </c:numRef>
          </c:yVal>
        </c:ser>
        <c:ser>
          <c:idx val="5"/>
          <c:order val="5"/>
          <c:tx>
            <c:strRef>
              <c:f>Sheet7a!$V$4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Sheet7a!$Y$38:$Y$50</c:f>
              <c:numCache>
                <c:formatCode>0.00E+00</c:formatCode>
                <c:ptCount val="13"/>
                <c:pt idx="0">
                  <c:v>2.6767540953788579E-2</c:v>
                </c:pt>
                <c:pt idx="1">
                  <c:v>2.8443845701279315E-2</c:v>
                </c:pt>
                <c:pt idx="2">
                  <c:v>3.032587437137672E-2</c:v>
                </c:pt>
                <c:pt idx="3">
                  <c:v>3.2012572187725012E-2</c:v>
                </c:pt>
                <c:pt idx="4">
                  <c:v>3.3172831635575141E-2</c:v>
                </c:pt>
                <c:pt idx="5">
                  <c:v>3.5635227450534934E-2</c:v>
                </c:pt>
                <c:pt idx="6">
                  <c:v>3.8399824398461728E-2</c:v>
                </c:pt>
                <c:pt idx="7">
                  <c:v>4.0877495101694056E-2</c:v>
                </c:pt>
                <c:pt idx="8">
                  <c:v>4.258185769424757E-2</c:v>
                </c:pt>
                <c:pt idx="9">
                  <c:v>4.6198999120051085E-2</c:v>
                </c:pt>
                <c:pt idx="10">
                  <c:v>5.026006973063709E-2</c:v>
                </c:pt>
                <c:pt idx="11">
                  <c:v>5.3899667709259629E-2</c:v>
                </c:pt>
                <c:pt idx="12">
                  <c:v>5.6403312562704248E-2</c:v>
                </c:pt>
              </c:numCache>
            </c:numRef>
          </c:yVal>
        </c:ser>
        <c:ser>
          <c:idx val="6"/>
          <c:order val="6"/>
          <c:tx>
            <c:strRef>
              <c:f>Sheet7a!$X$4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Sheet7a!$AC$38:$AC$50</c:f>
              <c:numCache>
                <c:formatCode>0.00E+00</c:formatCode>
                <c:ptCount val="13"/>
                <c:pt idx="0">
                  <c:v>4.1766552618615824E-2</c:v>
                </c:pt>
                <c:pt idx="1">
                  <c:v>4.4382193963529486E-2</c:v>
                </c:pt>
                <c:pt idx="2">
                  <c:v>4.7318845282601385E-2</c:v>
                </c:pt>
                <c:pt idx="3">
                  <c:v>4.9950714960357301E-2</c:v>
                </c:pt>
                <c:pt idx="4">
                  <c:v>5.1761150134695268E-2</c:v>
                </c:pt>
                <c:pt idx="5">
                  <c:v>5.560340987273004E-2</c:v>
                </c:pt>
                <c:pt idx="6">
                  <c:v>5.9917230976793745E-2</c:v>
                </c:pt>
                <c:pt idx="7">
                  <c:v>6.3783351350677822E-2</c:v>
                </c:pt>
                <c:pt idx="8">
                  <c:v>6.6442820622748602E-2</c:v>
                </c:pt>
                <c:pt idx="9">
                  <c:v>7.2086989723975411E-2</c:v>
                </c:pt>
                <c:pt idx="10">
                  <c:v>7.8423896683894156E-2</c:v>
                </c:pt>
                <c:pt idx="11">
                  <c:v>8.4103166639381374E-2</c:v>
                </c:pt>
                <c:pt idx="12">
                  <c:v>8.8009899245452494E-2</c:v>
                </c:pt>
              </c:numCache>
            </c:numRef>
          </c:yVal>
        </c:ser>
        <c:ser>
          <c:idx val="7"/>
          <c:order val="7"/>
          <c:tx>
            <c:strRef>
              <c:f>Sheet7a!$Z$4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Sheet7a!$AG$38:$AG$50</c:f>
              <c:numCache>
                <c:formatCode>0.00E+00</c:formatCode>
                <c:ptCount val="13"/>
                <c:pt idx="0">
                  <c:v>6.2329492683104587E-2</c:v>
                </c:pt>
                <c:pt idx="1">
                  <c:v>6.6232962848057117E-2</c:v>
                </c:pt>
                <c:pt idx="2">
                  <c:v>7.0615508725501264E-2</c:v>
                </c:pt>
                <c:pt idx="3">
                  <c:v>7.4543223226129135E-2</c:v>
                </c:pt>
                <c:pt idx="4">
                  <c:v>7.724506354704104E-2</c:v>
                </c:pt>
                <c:pt idx="5">
                  <c:v>8.2979159120159213E-2</c:v>
                </c:pt>
                <c:pt idx="6">
                  <c:v>8.9417034219691813E-2</c:v>
                </c:pt>
                <c:pt idx="7">
                  <c:v>9.5186798096383765E-2</c:v>
                </c:pt>
                <c:pt idx="8">
                  <c:v>9.9155783181621299E-2</c:v>
                </c:pt>
                <c:pt idx="9">
                  <c:v>0.1075791721901445</c:v>
                </c:pt>
                <c:pt idx="10">
                  <c:v>0.11703648198438328</c:v>
                </c:pt>
                <c:pt idx="11">
                  <c:v>0.12551239145730242</c:v>
                </c:pt>
                <c:pt idx="12">
                  <c:v>0.1313429522036304</c:v>
                </c:pt>
              </c:numCache>
            </c:numRef>
          </c:yVal>
        </c:ser>
        <c:axId val="98089984"/>
        <c:axId val="98104064"/>
      </c:scatterChart>
      <c:valAx>
        <c:axId val="98089984"/>
        <c:scaling>
          <c:logBase val="10"/>
          <c:orientation val="minMax"/>
        </c:scaling>
        <c:axPos val="b"/>
        <c:numFmt formatCode="General" sourceLinked="1"/>
        <c:tickLblPos val="nextTo"/>
        <c:crossAx val="98104064"/>
        <c:crossesAt val="1.0000000000000041E-3"/>
        <c:crossBetween val="midCat"/>
      </c:valAx>
      <c:valAx>
        <c:axId val="98104064"/>
        <c:scaling>
          <c:logBase val="10"/>
          <c:orientation val="minMax"/>
          <c:max val="0.2"/>
          <c:min val="1.0000000000000005E-2"/>
        </c:scaling>
        <c:axPos val="l"/>
        <c:majorGridlines/>
        <c:numFmt formatCode="General" sourceLinked="1"/>
        <c:tickLblPos val="nextTo"/>
        <c:crossAx val="98089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Sheet7a!$K$5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Sheet7a!$J$7:$J$29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Sheet7a!$K$7:$K$29</c:f>
              <c:numCache>
                <c:formatCode>General</c:formatCode>
                <c:ptCount val="23"/>
                <c:pt idx="0">
                  <c:v>2.6599999999999999E-2</c:v>
                </c:pt>
                <c:pt idx="1">
                  <c:v>2.7954372652050401E-2</c:v>
                </c:pt>
                <c:pt idx="2">
                  <c:v>2.9338517817942601E-2</c:v>
                </c:pt>
                <c:pt idx="3">
                  <c:v>3.07994580663709E-2</c:v>
                </c:pt>
                <c:pt idx="4">
                  <c:v>3.2292631578947399E-2</c:v>
                </c:pt>
                <c:pt idx="5">
                  <c:v>3.3850089632797398E-2</c:v>
                </c:pt>
                <c:pt idx="6">
                  <c:v>3.5666591974772198E-2</c:v>
                </c:pt>
                <c:pt idx="7">
                  <c:v>3.7700342646732603E-2</c:v>
                </c:pt>
                <c:pt idx="8">
                  <c:v>3.9742105263157898E-2</c:v>
                </c:pt>
                <c:pt idx="9">
                  <c:v>4.1920987217768997E-2</c:v>
                </c:pt>
                <c:pt idx="10">
                  <c:v>4.4328369445535601E-2</c:v>
                </c:pt>
                <c:pt idx="11">
                  <c:v>4.6554338448538402E-2</c:v>
                </c:pt>
                <c:pt idx="12">
                  <c:v>4.7780000000000003E-2</c:v>
                </c:pt>
              </c:numCache>
            </c:numRef>
          </c:yVal>
        </c:ser>
        <c:ser>
          <c:idx val="1"/>
          <c:order val="1"/>
          <c:tx>
            <c:strRef>
              <c:f>Sheet7a!$M$5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Sheet7a!$L$7:$L$29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Sheet7a!$M$7:$M$29</c:f>
              <c:numCache>
                <c:formatCode>General</c:formatCode>
                <c:ptCount val="23"/>
                <c:pt idx="0">
                  <c:v>3.2399999999999998E-2</c:v>
                </c:pt>
                <c:pt idx="1">
                  <c:v>3.3953728366725201E-2</c:v>
                </c:pt>
                <c:pt idx="2">
                  <c:v>3.6236896386888998E-2</c:v>
                </c:pt>
                <c:pt idx="3">
                  <c:v>3.8601719839080402E-2</c:v>
                </c:pt>
                <c:pt idx="4">
                  <c:v>4.0688947368421102E-2</c:v>
                </c:pt>
                <c:pt idx="5">
                  <c:v>4.2859922901212197E-2</c:v>
                </c:pt>
                <c:pt idx="6">
                  <c:v>4.5403612715117697E-2</c:v>
                </c:pt>
                <c:pt idx="7">
                  <c:v>4.79688352692157E-2</c:v>
                </c:pt>
                <c:pt idx="8">
                  <c:v>5.0818947368421102E-2</c:v>
                </c:pt>
                <c:pt idx="9">
                  <c:v>5.4269627755203401E-2</c:v>
                </c:pt>
                <c:pt idx="10">
                  <c:v>5.76931677260899E-2</c:v>
                </c:pt>
                <c:pt idx="11">
                  <c:v>6.0224947350055201E-2</c:v>
                </c:pt>
                <c:pt idx="12">
                  <c:v>6.0679999999999998E-2</c:v>
                </c:pt>
              </c:numCache>
            </c:numRef>
          </c:yVal>
        </c:ser>
        <c:ser>
          <c:idx val="2"/>
          <c:order val="2"/>
          <c:tx>
            <c:strRef>
              <c:f>Sheet7a!$O$5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Sheet7a!$N$7:$N$29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Sheet7a!$O$7:$O$29</c:f>
              <c:numCache>
                <c:formatCode>General</c:formatCode>
                <c:ptCount val="23"/>
                <c:pt idx="0">
                  <c:v>4.9540000000000001E-2</c:v>
                </c:pt>
                <c:pt idx="1">
                  <c:v>5.2199915885197602E-2</c:v>
                </c:pt>
                <c:pt idx="2">
                  <c:v>5.5212381793543798E-2</c:v>
                </c:pt>
                <c:pt idx="3">
                  <c:v>5.7783069786124699E-2</c:v>
                </c:pt>
                <c:pt idx="4">
                  <c:v>6.05263691461079E-2</c:v>
                </c:pt>
                <c:pt idx="5">
                  <c:v>6.3968375078800196E-2</c:v>
                </c:pt>
                <c:pt idx="6">
                  <c:v>6.7658429778717694E-2</c:v>
                </c:pt>
                <c:pt idx="7">
                  <c:v>7.1222693591279099E-2</c:v>
                </c:pt>
                <c:pt idx="8">
                  <c:v>7.5335954855103707E-2</c:v>
                </c:pt>
                <c:pt idx="9">
                  <c:v>7.9737854456466098E-2</c:v>
                </c:pt>
                <c:pt idx="10">
                  <c:v>8.4256793894595602E-2</c:v>
                </c:pt>
                <c:pt idx="11">
                  <c:v>8.8743815802901804E-2</c:v>
                </c:pt>
                <c:pt idx="12">
                  <c:v>9.1520000000000004E-2</c:v>
                </c:pt>
              </c:numCache>
            </c:numRef>
          </c:yVal>
        </c:ser>
        <c:ser>
          <c:idx val="3"/>
          <c:order val="3"/>
          <c:tx>
            <c:strRef>
              <c:f>Sheet7a!$Q$5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Sheet7a!$P$7:$P$29</c:f>
              <c:numCache>
                <c:formatCode>General</c:formatCode>
                <c:ptCount val="23"/>
              </c:numCache>
            </c:numRef>
          </c:xVal>
          <c:yVal>
            <c:numRef>
              <c:f>Sheet7a!$Q$7:$Q$29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Sheet7a!$K$5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Sheet7a!$E$38:$E$50</c:f>
              <c:numCache>
                <c:formatCode>0.00E+00</c:formatCode>
                <c:ptCount val="13"/>
                <c:pt idx="0">
                  <c:v>2.8914311359756101E-2</c:v>
                </c:pt>
                <c:pt idx="1">
                  <c:v>3.0379388132259266E-2</c:v>
                </c:pt>
                <c:pt idx="2">
                  <c:v>3.2024267019289891E-2</c:v>
                </c:pt>
                <c:pt idx="3">
                  <c:v>3.349842919104893E-2</c:v>
                </c:pt>
                <c:pt idx="4">
                  <c:v>3.4512488431928175E-2</c:v>
                </c:pt>
                <c:pt idx="5">
                  <c:v>3.6664607915446484E-2</c:v>
                </c:pt>
                <c:pt idx="6">
                  <c:v>3.9080851871344122E-2</c:v>
                </c:pt>
                <c:pt idx="7">
                  <c:v>4.1246325964598811E-2</c:v>
                </c:pt>
                <c:pt idx="8">
                  <c:v>4.2735933171101394E-2</c:v>
                </c:pt>
                <c:pt idx="9">
                  <c:v>4.5897306102753513E-2</c:v>
                </c:pt>
                <c:pt idx="10">
                  <c:v>4.9446677704973192E-2</c:v>
                </c:pt>
                <c:pt idx="11">
                  <c:v>5.262768779731699E-2</c:v>
                </c:pt>
                <c:pt idx="12">
                  <c:v>5.4815877264602013E-2</c:v>
                </c:pt>
              </c:numCache>
            </c:numRef>
          </c:yVal>
        </c:ser>
        <c:ser>
          <c:idx val="5"/>
          <c:order val="5"/>
          <c:tx>
            <c:strRef>
              <c:f>Sheet7a!$M$5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Sheet7a!$I$38:$I$50</c:f>
              <c:numCache>
                <c:formatCode>0.00E+00</c:formatCode>
                <c:ptCount val="13"/>
                <c:pt idx="0">
                  <c:v>3.428723876951735E-2</c:v>
                </c:pt>
                <c:pt idx="1">
                  <c:v>3.621828545549112E-2</c:v>
                </c:pt>
                <c:pt idx="2">
                  <c:v>3.8386321992564705E-2</c:v>
                </c:pt>
                <c:pt idx="3">
                  <c:v>4.0329346234394194E-2</c:v>
                </c:pt>
                <c:pt idx="4">
                  <c:v>4.1665931023853853E-2</c:v>
                </c:pt>
                <c:pt idx="5">
                  <c:v>4.450254256061225E-2</c:v>
                </c:pt>
                <c:pt idx="6">
                  <c:v>4.768728784435812E-2</c:v>
                </c:pt>
                <c:pt idx="7">
                  <c:v>5.0541507288352112E-2</c:v>
                </c:pt>
                <c:pt idx="8">
                  <c:v>5.2504896919056583E-2</c:v>
                </c:pt>
                <c:pt idx="9">
                  <c:v>5.6671776248837166E-2</c:v>
                </c:pt>
                <c:pt idx="10">
                  <c:v>6.135006845985274E-2</c:v>
                </c:pt>
                <c:pt idx="11">
                  <c:v>6.5542844030428898E-2</c:v>
                </c:pt>
                <c:pt idx="12">
                  <c:v>6.8427021994625678E-2</c:v>
                </c:pt>
              </c:numCache>
            </c:numRef>
          </c:yVal>
        </c:ser>
        <c:ser>
          <c:idx val="6"/>
          <c:order val="6"/>
          <c:tx>
            <c:strRef>
              <c:f>Sheet7a!$O$5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Sheet7a!$M$38:$M$50</c:f>
              <c:numCache>
                <c:formatCode>0.00E+00</c:formatCode>
                <c:ptCount val="13"/>
                <c:pt idx="0">
                  <c:v>4.1766552618615824E-2</c:v>
                </c:pt>
                <c:pt idx="1">
                  <c:v>4.4382193963529486E-2</c:v>
                </c:pt>
                <c:pt idx="2">
                  <c:v>4.7318845282601385E-2</c:v>
                </c:pt>
                <c:pt idx="3">
                  <c:v>4.9950714960357301E-2</c:v>
                </c:pt>
                <c:pt idx="4">
                  <c:v>5.1761150134695268E-2</c:v>
                </c:pt>
                <c:pt idx="5">
                  <c:v>5.560340987273004E-2</c:v>
                </c:pt>
                <c:pt idx="6">
                  <c:v>5.9917230976793745E-2</c:v>
                </c:pt>
                <c:pt idx="7">
                  <c:v>6.3783351350677822E-2</c:v>
                </c:pt>
                <c:pt idx="8">
                  <c:v>6.6442820622748602E-2</c:v>
                </c:pt>
                <c:pt idx="9">
                  <c:v>7.2086989723975411E-2</c:v>
                </c:pt>
                <c:pt idx="10">
                  <c:v>7.8423896683894156E-2</c:v>
                </c:pt>
                <c:pt idx="11">
                  <c:v>8.4103166639381374E-2</c:v>
                </c:pt>
                <c:pt idx="12">
                  <c:v>8.8009899245452494E-2</c:v>
                </c:pt>
              </c:numCache>
            </c:numRef>
          </c:yVal>
        </c:ser>
        <c:ser>
          <c:idx val="7"/>
          <c:order val="7"/>
          <c:tx>
            <c:strRef>
              <c:f>Sheet7a!$Q$5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Sheet7a!$A$38:$A$50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Sheet7a!$Q$38:$Q$50</c:f>
              <c:numCache>
                <c:formatCode>0.00E+00</c:formatCode>
                <c:ptCount val="13"/>
                <c:pt idx="0">
                  <c:v>5.1406034720424779E-2</c:v>
                </c:pt>
                <c:pt idx="1">
                  <c:v>5.494777776549839E-2</c:v>
                </c:pt>
                <c:pt idx="2">
                  <c:v>5.8924192561167828E-2</c:v>
                </c:pt>
                <c:pt idx="3">
                  <c:v>6.2487917098143025E-2</c:v>
                </c:pt>
                <c:pt idx="4">
                  <c:v>6.4939367377210566E-2</c:v>
                </c:pt>
                <c:pt idx="5">
                  <c:v>7.0142049593309469E-2</c:v>
                </c:pt>
                <c:pt idx="6">
                  <c:v>7.5983267366838053E-2</c:v>
                </c:pt>
                <c:pt idx="7">
                  <c:v>8.1218275253926261E-2</c:v>
                </c:pt>
                <c:pt idx="8">
                  <c:v>8.4819394579698726E-2</c:v>
                </c:pt>
                <c:pt idx="9">
                  <c:v>9.24620324883937E-2</c:v>
                </c:pt>
                <c:pt idx="10">
                  <c:v>0.10104271177744784</c:v>
                </c:pt>
                <c:pt idx="11">
                  <c:v>0.1087329172789217</c:v>
                </c:pt>
                <c:pt idx="12">
                  <c:v>0.11402297004686167</c:v>
                </c:pt>
              </c:numCache>
            </c:numRef>
          </c:yVal>
        </c:ser>
        <c:axId val="98113408"/>
        <c:axId val="98114944"/>
      </c:scatterChart>
      <c:valAx>
        <c:axId val="98113408"/>
        <c:scaling>
          <c:logBase val="10"/>
          <c:orientation val="minMax"/>
        </c:scaling>
        <c:axPos val="b"/>
        <c:numFmt formatCode="General" sourceLinked="1"/>
        <c:tickLblPos val="nextTo"/>
        <c:crossAx val="98114944"/>
        <c:crossesAt val="1.0000000000000041E-3"/>
        <c:crossBetween val="midCat"/>
      </c:valAx>
      <c:valAx>
        <c:axId val="98114944"/>
        <c:scaling>
          <c:logBase val="10"/>
          <c:orientation val="minMax"/>
          <c:max val="0.2"/>
          <c:min val="1.0000000000000005E-2"/>
        </c:scaling>
        <c:axPos val="l"/>
        <c:majorGridlines/>
        <c:numFmt formatCode="General" sourceLinked="1"/>
        <c:tickLblPos val="nextTo"/>
        <c:crossAx val="98113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Sheet7b!$T$4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Sheet7b!$S$7:$S$29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Sheet7b!$T$7:$T$29</c:f>
              <c:numCache>
                <c:formatCode>General</c:formatCode>
                <c:ptCount val="23"/>
                <c:pt idx="0">
                  <c:v>9.11E-3</c:v>
                </c:pt>
                <c:pt idx="1">
                  <c:v>1.1066504672955901E-2</c:v>
                </c:pt>
                <c:pt idx="2">
                  <c:v>1.20887357816924E-2</c:v>
                </c:pt>
                <c:pt idx="3">
                  <c:v>1.3265508908966101E-2</c:v>
                </c:pt>
                <c:pt idx="4">
                  <c:v>1.44819996653591E-2</c:v>
                </c:pt>
                <c:pt idx="5">
                  <c:v>1.58302347757814E-2</c:v>
                </c:pt>
                <c:pt idx="6">
                  <c:v>1.76254394046364E-2</c:v>
                </c:pt>
                <c:pt idx="7">
                  <c:v>1.91628728996775E-2</c:v>
                </c:pt>
                <c:pt idx="8">
                  <c:v>2.0542797893938002E-2</c:v>
                </c:pt>
                <c:pt idx="9">
                  <c:v>2.2642694746585899E-2</c:v>
                </c:pt>
                <c:pt idx="10">
                  <c:v>2.4603250754579298E-2</c:v>
                </c:pt>
                <c:pt idx="11">
                  <c:v>2.67700121865771E-2</c:v>
                </c:pt>
                <c:pt idx="12">
                  <c:v>2.8309999999999998E-2</c:v>
                </c:pt>
              </c:numCache>
            </c:numRef>
          </c:yVal>
        </c:ser>
        <c:ser>
          <c:idx val="1"/>
          <c:order val="1"/>
          <c:tx>
            <c:strRef>
              <c:f>Sheet7b!$V$4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Sheet7b!$U$7:$U$29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Sheet7b!$V$7:$V$29</c:f>
              <c:numCache>
                <c:formatCode>General</c:formatCode>
                <c:ptCount val="23"/>
                <c:pt idx="0">
                  <c:v>1.507E-2</c:v>
                </c:pt>
                <c:pt idx="1">
                  <c:v>1.68308184274704E-2</c:v>
                </c:pt>
                <c:pt idx="2">
                  <c:v>1.8517509762059799E-2</c:v>
                </c:pt>
                <c:pt idx="3">
                  <c:v>2.0264651742079899E-2</c:v>
                </c:pt>
                <c:pt idx="4">
                  <c:v>2.2872417036940599E-2</c:v>
                </c:pt>
                <c:pt idx="5">
                  <c:v>2.5309278160739902E-2</c:v>
                </c:pt>
                <c:pt idx="6">
                  <c:v>2.8286423026680298E-2</c:v>
                </c:pt>
                <c:pt idx="7">
                  <c:v>3.09128262494099E-2</c:v>
                </c:pt>
                <c:pt idx="8">
                  <c:v>3.3726230764836197E-2</c:v>
                </c:pt>
                <c:pt idx="9">
                  <c:v>3.64098907806771E-2</c:v>
                </c:pt>
                <c:pt idx="10">
                  <c:v>3.8932301293268801E-2</c:v>
                </c:pt>
                <c:pt idx="11">
                  <c:v>4.2480721193599198E-2</c:v>
                </c:pt>
                <c:pt idx="12">
                  <c:v>4.6859999999999999E-2</c:v>
                </c:pt>
              </c:numCache>
            </c:numRef>
          </c:yVal>
        </c:ser>
        <c:ser>
          <c:idx val="2"/>
          <c:order val="2"/>
          <c:tx>
            <c:strRef>
              <c:f>Sheet7b!$X$4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Sheet7b!$W$7:$W$29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Sheet7b!$X$7:$X$29</c:f>
              <c:numCache>
                <c:formatCode>General</c:formatCode>
                <c:ptCount val="23"/>
                <c:pt idx="0">
                  <c:v>2.724E-2</c:v>
                </c:pt>
                <c:pt idx="1">
                  <c:v>3.2676078707260199E-2</c:v>
                </c:pt>
                <c:pt idx="2">
                  <c:v>3.57279954478123E-2</c:v>
                </c:pt>
                <c:pt idx="3">
                  <c:v>3.81786165173243E-2</c:v>
                </c:pt>
                <c:pt idx="4">
                  <c:v>4.11354581791816E-2</c:v>
                </c:pt>
                <c:pt idx="5">
                  <c:v>4.4427733200119897E-2</c:v>
                </c:pt>
                <c:pt idx="6">
                  <c:v>4.8346977354893697E-2</c:v>
                </c:pt>
                <c:pt idx="7">
                  <c:v>5.1705740329850897E-2</c:v>
                </c:pt>
                <c:pt idx="8">
                  <c:v>5.6071203842225498E-2</c:v>
                </c:pt>
                <c:pt idx="9">
                  <c:v>6.0413037172391403E-2</c:v>
                </c:pt>
                <c:pt idx="10">
                  <c:v>6.5131142006939494E-2</c:v>
                </c:pt>
                <c:pt idx="11">
                  <c:v>6.9631395838165605E-2</c:v>
                </c:pt>
                <c:pt idx="12">
                  <c:v>7.3910000000000003E-2</c:v>
                </c:pt>
              </c:numCache>
            </c:numRef>
          </c:yVal>
        </c:ser>
        <c:ser>
          <c:idx val="3"/>
          <c:order val="3"/>
          <c:tx>
            <c:strRef>
              <c:f>Sheet7b!$Z$4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Sheet7b!$Y$7:$Y$29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Sheet7b!$Z$7:$Z$29</c:f>
              <c:numCache>
                <c:formatCode>General</c:formatCode>
                <c:ptCount val="23"/>
                <c:pt idx="0">
                  <c:v>3.2309999999999998E-2</c:v>
                </c:pt>
                <c:pt idx="1">
                  <c:v>3.59225255740723E-2</c:v>
                </c:pt>
                <c:pt idx="2">
                  <c:v>4.1437338658921401E-2</c:v>
                </c:pt>
                <c:pt idx="3">
                  <c:v>4.5291123454820302E-2</c:v>
                </c:pt>
                <c:pt idx="4">
                  <c:v>5.0282550707393701E-2</c:v>
                </c:pt>
                <c:pt idx="5">
                  <c:v>5.6435290004247601E-2</c:v>
                </c:pt>
                <c:pt idx="6">
                  <c:v>6.2335888366190702E-2</c:v>
                </c:pt>
                <c:pt idx="7">
                  <c:v>6.8389114397016101E-2</c:v>
                </c:pt>
                <c:pt idx="8">
                  <c:v>7.3976547319745303E-2</c:v>
                </c:pt>
                <c:pt idx="9">
                  <c:v>8.1108656528043305E-2</c:v>
                </c:pt>
                <c:pt idx="10">
                  <c:v>8.8982562714423299E-2</c:v>
                </c:pt>
                <c:pt idx="11">
                  <c:v>9.7346852357261995E-2</c:v>
                </c:pt>
                <c:pt idx="12">
                  <c:v>0.10477</c:v>
                </c:pt>
              </c:numCache>
            </c:numRef>
          </c:yVal>
        </c:ser>
        <c:ser>
          <c:idx val="4"/>
          <c:order val="4"/>
          <c:tx>
            <c:strRef>
              <c:f>Sheet7b!$T$4</c:f>
              <c:strCache>
                <c:ptCount val="1"/>
                <c:pt idx="0">
                  <c:v>1.5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Sheet7b!$U$38:$U$50</c:f>
              <c:numCache>
                <c:formatCode>0.00E+00</c:formatCode>
                <c:ptCount val="13"/>
                <c:pt idx="0">
                  <c:v>1.0370219874571797E-2</c:v>
                </c:pt>
                <c:pt idx="1">
                  <c:v>1.1386277316111394E-2</c:v>
                </c:pt>
                <c:pt idx="2">
                  <c:v>1.2527028528876267E-2</c:v>
                </c:pt>
                <c:pt idx="3">
                  <c:v>1.3549382747633204E-2</c:v>
                </c:pt>
                <c:pt idx="4">
                  <c:v>1.4252647327146461E-2</c:v>
                </c:pt>
                <c:pt idx="5">
                  <c:v>1.5745169789459581E-2</c:v>
                </c:pt>
                <c:pt idx="6">
                  <c:v>1.7420860756083852E-2</c:v>
                </c:pt>
                <c:pt idx="7">
                  <c:v>1.8922635389955623E-2</c:v>
                </c:pt>
                <c:pt idx="8">
                  <c:v>1.9955687963963346E-2</c:v>
                </c:pt>
                <c:pt idx="9">
                  <c:v>2.21481140164629E-2</c:v>
                </c:pt>
                <c:pt idx="10">
                  <c:v>2.4609606933233129E-2</c:v>
                </c:pt>
                <c:pt idx="11">
                  <c:v>2.6815629860338804E-2</c:v>
                </c:pt>
                <c:pt idx="12">
                  <c:v>2.8333127984457668E-2</c:v>
                </c:pt>
              </c:numCache>
            </c:numRef>
          </c:yVal>
        </c:ser>
        <c:ser>
          <c:idx val="5"/>
          <c:order val="5"/>
          <c:tx>
            <c:strRef>
              <c:f>Sheet7b!$V$4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Sheet7b!$Y$38:$Y$50</c:f>
              <c:numCache>
                <c:formatCode>0.00E+00</c:formatCode>
                <c:ptCount val="13"/>
                <c:pt idx="0">
                  <c:v>1.7108818499266945E-2</c:v>
                </c:pt>
                <c:pt idx="1">
                  <c:v>1.8785123246757678E-2</c:v>
                </c:pt>
                <c:pt idx="2">
                  <c:v>2.0667151916855087E-2</c:v>
                </c:pt>
                <c:pt idx="3">
                  <c:v>2.2353849733203372E-2</c:v>
                </c:pt>
                <c:pt idx="4">
                  <c:v>2.3514109181053507E-2</c:v>
                </c:pt>
                <c:pt idx="5">
                  <c:v>2.5976504996013297E-2</c:v>
                </c:pt>
                <c:pt idx="6">
                  <c:v>2.8741101943940091E-2</c:v>
                </c:pt>
                <c:pt idx="7">
                  <c:v>3.1218772647172419E-2</c:v>
                </c:pt>
                <c:pt idx="8">
                  <c:v>3.2923135239725933E-2</c:v>
                </c:pt>
                <c:pt idx="9">
                  <c:v>3.6540276665529448E-2</c:v>
                </c:pt>
                <c:pt idx="10">
                  <c:v>4.0601347276115453E-2</c:v>
                </c:pt>
                <c:pt idx="11">
                  <c:v>4.4240945254737991E-2</c:v>
                </c:pt>
                <c:pt idx="12">
                  <c:v>4.6744590108182618E-2</c:v>
                </c:pt>
              </c:numCache>
            </c:numRef>
          </c:yVal>
        </c:ser>
        <c:ser>
          <c:idx val="6"/>
          <c:order val="6"/>
          <c:tx>
            <c:strRef>
              <c:f>Sheet7b!$X$4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Sheet7b!$AC$38:$AC$50</c:f>
              <c:numCache>
                <c:formatCode>0.00E+00</c:formatCode>
                <c:ptCount val="13"/>
                <c:pt idx="0">
                  <c:v>2.6695679796263201E-2</c:v>
                </c:pt>
                <c:pt idx="1">
                  <c:v>2.931132114117686E-2</c:v>
                </c:pt>
                <c:pt idx="2">
                  <c:v>3.2247972460248762E-2</c:v>
                </c:pt>
                <c:pt idx="3">
                  <c:v>3.4879842138004671E-2</c:v>
                </c:pt>
                <c:pt idx="4">
                  <c:v>3.6690277312342645E-2</c:v>
                </c:pt>
                <c:pt idx="5">
                  <c:v>4.0532537050377411E-2</c:v>
                </c:pt>
                <c:pt idx="6">
                  <c:v>4.4846358154441122E-2</c:v>
                </c:pt>
                <c:pt idx="7">
                  <c:v>4.8712478528325193E-2</c:v>
                </c:pt>
                <c:pt idx="8">
                  <c:v>5.137194780039598E-2</c:v>
                </c:pt>
                <c:pt idx="9">
                  <c:v>5.7016116901622775E-2</c:v>
                </c:pt>
                <c:pt idx="10">
                  <c:v>6.3353023861541527E-2</c:v>
                </c:pt>
                <c:pt idx="11">
                  <c:v>6.9032293817028745E-2</c:v>
                </c:pt>
                <c:pt idx="12">
                  <c:v>7.2939026423099865E-2</c:v>
                </c:pt>
              </c:numCache>
            </c:numRef>
          </c:yVal>
        </c:ser>
        <c:ser>
          <c:idx val="7"/>
          <c:order val="7"/>
          <c:tx>
            <c:strRef>
              <c:f>Sheet7b!$Z$4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Sheet7b!$AG$38:$AG$50</c:f>
              <c:numCache>
                <c:formatCode>0.00E+00</c:formatCode>
                <c:ptCount val="13"/>
                <c:pt idx="0">
                  <c:v>3.9838885510323815E-2</c:v>
                </c:pt>
                <c:pt idx="1">
                  <c:v>4.3742355675276345E-2</c:v>
                </c:pt>
                <c:pt idx="2">
                  <c:v>4.8124901552720492E-2</c:v>
                </c:pt>
                <c:pt idx="3">
                  <c:v>5.2052616053348363E-2</c:v>
                </c:pt>
                <c:pt idx="4">
                  <c:v>5.4754456374260269E-2</c:v>
                </c:pt>
                <c:pt idx="5">
                  <c:v>6.0488551947378434E-2</c:v>
                </c:pt>
                <c:pt idx="6">
                  <c:v>6.6926427046911041E-2</c:v>
                </c:pt>
                <c:pt idx="7">
                  <c:v>7.2696190923602994E-2</c:v>
                </c:pt>
                <c:pt idx="8">
                  <c:v>7.6665176008840527E-2</c:v>
                </c:pt>
                <c:pt idx="9">
                  <c:v>8.5088565017363726E-2</c:v>
                </c:pt>
                <c:pt idx="10">
                  <c:v>9.4545874811602509E-2</c:v>
                </c:pt>
                <c:pt idx="11">
                  <c:v>0.10302178428452163</c:v>
                </c:pt>
                <c:pt idx="12">
                  <c:v>0.10885234503084962</c:v>
                </c:pt>
              </c:numCache>
            </c:numRef>
          </c:yVal>
        </c:ser>
        <c:axId val="98231808"/>
        <c:axId val="98233344"/>
      </c:scatterChart>
      <c:valAx>
        <c:axId val="98231808"/>
        <c:scaling>
          <c:logBase val="10"/>
          <c:orientation val="minMax"/>
        </c:scaling>
        <c:axPos val="b"/>
        <c:numFmt formatCode="General" sourceLinked="1"/>
        <c:tickLblPos val="nextTo"/>
        <c:crossAx val="98233344"/>
        <c:crossesAt val="1.0000000000000041E-3"/>
        <c:crossBetween val="midCat"/>
      </c:valAx>
      <c:valAx>
        <c:axId val="98233344"/>
        <c:scaling>
          <c:logBase val="10"/>
          <c:orientation val="minMax"/>
          <c:max val="0.2"/>
          <c:min val="7.0000000000000036E-3"/>
        </c:scaling>
        <c:axPos val="l"/>
        <c:majorGridlines/>
        <c:numFmt formatCode="General" sourceLinked="1"/>
        <c:tickLblPos val="nextTo"/>
        <c:crossAx val="98231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Sheet7b!$K$5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Sheet7b!$J$7:$J$29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Sheet7b!$K$7:$K$29</c:f>
              <c:numCache>
                <c:formatCode>General</c:formatCode>
                <c:ptCount val="23"/>
                <c:pt idx="0">
                  <c:v>1.763E-2</c:v>
                </c:pt>
                <c:pt idx="1">
                  <c:v>1.899133069048E-2</c:v>
                </c:pt>
                <c:pt idx="2">
                  <c:v>2.0381407665877201E-2</c:v>
                </c:pt>
                <c:pt idx="3">
                  <c:v>2.18476086856579E-2</c:v>
                </c:pt>
                <c:pt idx="4">
                  <c:v>2.3347894736842099E-2</c:v>
                </c:pt>
                <c:pt idx="5">
                  <c:v>2.4912450681005598E-2</c:v>
                </c:pt>
                <c:pt idx="6">
                  <c:v>2.6736055885565099E-2</c:v>
                </c:pt>
                <c:pt idx="7">
                  <c:v>2.8778493257930401E-2</c:v>
                </c:pt>
                <c:pt idx="8">
                  <c:v>3.0828947368421102E-2</c:v>
                </c:pt>
                <c:pt idx="9">
                  <c:v>3.3017423524175402E-2</c:v>
                </c:pt>
                <c:pt idx="10">
                  <c:v>3.5434933734476398E-2</c:v>
                </c:pt>
                <c:pt idx="11">
                  <c:v>3.76704114526763E-2</c:v>
                </c:pt>
                <c:pt idx="12">
                  <c:v>3.8899999999999997E-2</c:v>
                </c:pt>
              </c:numCache>
            </c:numRef>
          </c:yVal>
        </c:ser>
        <c:ser>
          <c:idx val="1"/>
          <c:order val="1"/>
          <c:tx>
            <c:strRef>
              <c:f>Sheet7b!$M$5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Sheet7b!$L$7:$L$29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Sheet7b!$M$7:$M$29</c:f>
              <c:numCache>
                <c:formatCode>General</c:formatCode>
                <c:ptCount val="23"/>
                <c:pt idx="0">
                  <c:v>2.3820000000000001E-2</c:v>
                </c:pt>
                <c:pt idx="1">
                  <c:v>2.53827773050718E-2</c:v>
                </c:pt>
                <c:pt idx="2">
                  <c:v>2.76753076617057E-2</c:v>
                </c:pt>
                <c:pt idx="3">
                  <c:v>3.0049344142578E-2</c:v>
                </c:pt>
                <c:pt idx="4">
                  <c:v>3.2144736842105302E-2</c:v>
                </c:pt>
                <c:pt idx="5">
                  <c:v>3.4324780262998199E-2</c:v>
                </c:pt>
                <c:pt idx="6">
                  <c:v>3.6878071739201802E-2</c:v>
                </c:pt>
                <c:pt idx="7">
                  <c:v>3.9453955922854597E-2</c:v>
                </c:pt>
                <c:pt idx="8">
                  <c:v>4.2315263157894703E-2</c:v>
                </c:pt>
                <c:pt idx="9">
                  <c:v>4.5779613005850699E-2</c:v>
                </c:pt>
                <c:pt idx="10">
                  <c:v>4.9217100436083398E-2</c:v>
                </c:pt>
                <c:pt idx="11">
                  <c:v>5.1759967806882697E-2</c:v>
                </c:pt>
                <c:pt idx="12">
                  <c:v>5.2220000000000003E-2</c:v>
                </c:pt>
              </c:numCache>
            </c:numRef>
          </c:yVal>
        </c:ser>
        <c:ser>
          <c:idx val="2"/>
          <c:order val="2"/>
          <c:tx>
            <c:strRef>
              <c:f>Sheet7b!$O$5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Sheet7b!$N$7:$N$29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Sheet7b!$O$7:$O$29</c:f>
              <c:numCache>
                <c:formatCode>General</c:formatCode>
                <c:ptCount val="23"/>
                <c:pt idx="0">
                  <c:v>2.724E-2</c:v>
                </c:pt>
                <c:pt idx="1">
                  <c:v>3.2676078707260199E-2</c:v>
                </c:pt>
                <c:pt idx="2">
                  <c:v>3.57279954478123E-2</c:v>
                </c:pt>
                <c:pt idx="3">
                  <c:v>3.81786165173243E-2</c:v>
                </c:pt>
                <c:pt idx="4">
                  <c:v>4.11354581791816E-2</c:v>
                </c:pt>
                <c:pt idx="5">
                  <c:v>4.4427733200119897E-2</c:v>
                </c:pt>
                <c:pt idx="6">
                  <c:v>4.8346977354893697E-2</c:v>
                </c:pt>
                <c:pt idx="7">
                  <c:v>5.1705740329850897E-2</c:v>
                </c:pt>
                <c:pt idx="8">
                  <c:v>5.6071203842225498E-2</c:v>
                </c:pt>
                <c:pt idx="9">
                  <c:v>6.0413037172391403E-2</c:v>
                </c:pt>
                <c:pt idx="10">
                  <c:v>6.5131142006939494E-2</c:v>
                </c:pt>
                <c:pt idx="11">
                  <c:v>6.9631395838165605E-2</c:v>
                </c:pt>
                <c:pt idx="12">
                  <c:v>7.3910000000000003E-2</c:v>
                </c:pt>
              </c:numCache>
            </c:numRef>
          </c:yVal>
        </c:ser>
        <c:ser>
          <c:idx val="3"/>
          <c:order val="3"/>
          <c:tx>
            <c:strRef>
              <c:f>Sheet7b!$Q$5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Sheet7b!$P$7:$P$29</c:f>
              <c:numCache>
                <c:formatCode>General</c:formatCode>
                <c:ptCount val="23"/>
              </c:numCache>
            </c:numRef>
          </c:xVal>
          <c:yVal>
            <c:numRef>
              <c:f>Sheet7b!$Q$7:$Q$29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Sheet7b!$K$5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Sheet7b!$E$38:$E$50</c:f>
              <c:numCache>
                <c:formatCode>0.00E+00</c:formatCode>
                <c:ptCount val="13"/>
                <c:pt idx="0">
                  <c:v>1.6405498019843218E-2</c:v>
                </c:pt>
                <c:pt idx="1">
                  <c:v>1.7870574792346383E-2</c:v>
                </c:pt>
                <c:pt idx="2">
                  <c:v>1.9515453679377005E-2</c:v>
                </c:pt>
                <c:pt idx="3">
                  <c:v>2.098961585113605E-2</c:v>
                </c:pt>
                <c:pt idx="4">
                  <c:v>2.2003675092015288E-2</c:v>
                </c:pt>
                <c:pt idx="5">
                  <c:v>2.4155794575533605E-2</c:v>
                </c:pt>
                <c:pt idx="6">
                  <c:v>2.6572038531431239E-2</c:v>
                </c:pt>
                <c:pt idx="7">
                  <c:v>2.8737512624685931E-2</c:v>
                </c:pt>
                <c:pt idx="8">
                  <c:v>3.0227119831188514E-2</c:v>
                </c:pt>
                <c:pt idx="9">
                  <c:v>3.338849276284063E-2</c:v>
                </c:pt>
                <c:pt idx="10">
                  <c:v>3.6937864365060309E-2</c:v>
                </c:pt>
                <c:pt idx="11">
                  <c:v>4.0118874457404106E-2</c:v>
                </c:pt>
                <c:pt idx="12">
                  <c:v>4.230706392468913E-2</c:v>
                </c:pt>
              </c:numCache>
            </c:numRef>
          </c:yVal>
        </c:ser>
        <c:ser>
          <c:idx val="5"/>
          <c:order val="5"/>
          <c:tx>
            <c:strRef>
              <c:f>Sheet7b!$M$5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Sheet7b!$I$38:$I$50</c:f>
              <c:numCache>
                <c:formatCode>0.00E+00</c:formatCode>
                <c:ptCount val="13"/>
                <c:pt idx="0">
                  <c:v>2.0617127020809787E-2</c:v>
                </c:pt>
                <c:pt idx="1">
                  <c:v>2.2548173706783553E-2</c:v>
                </c:pt>
                <c:pt idx="2">
                  <c:v>2.4716210243857149E-2</c:v>
                </c:pt>
                <c:pt idx="3">
                  <c:v>2.6659234485686634E-2</c:v>
                </c:pt>
                <c:pt idx="4">
                  <c:v>2.7995819275146289E-2</c:v>
                </c:pt>
                <c:pt idx="5">
                  <c:v>3.0832430811904683E-2</c:v>
                </c:pt>
                <c:pt idx="6">
                  <c:v>3.4017176095650553E-2</c:v>
                </c:pt>
                <c:pt idx="7">
                  <c:v>3.6871395539644546E-2</c:v>
                </c:pt>
                <c:pt idx="8">
                  <c:v>3.8834785170349016E-2</c:v>
                </c:pt>
                <c:pt idx="9">
                  <c:v>4.3001664500129599E-2</c:v>
                </c:pt>
                <c:pt idx="10">
                  <c:v>4.7679956711145173E-2</c:v>
                </c:pt>
                <c:pt idx="11">
                  <c:v>5.1872732281721325E-2</c:v>
                </c:pt>
                <c:pt idx="12">
                  <c:v>5.4756910245918111E-2</c:v>
                </c:pt>
              </c:numCache>
            </c:numRef>
          </c:yVal>
        </c:ser>
        <c:ser>
          <c:idx val="6"/>
          <c:order val="6"/>
          <c:tx>
            <c:strRef>
              <c:f>Sheet7b!$O$5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Sheet7b!$M$38:$M$50</c:f>
              <c:numCache>
                <c:formatCode>0.00E+00</c:formatCode>
                <c:ptCount val="13"/>
                <c:pt idx="0">
                  <c:v>2.6695679796263201E-2</c:v>
                </c:pt>
                <c:pt idx="1">
                  <c:v>2.931132114117686E-2</c:v>
                </c:pt>
                <c:pt idx="2">
                  <c:v>3.2247972460248762E-2</c:v>
                </c:pt>
                <c:pt idx="3">
                  <c:v>3.4879842138004671E-2</c:v>
                </c:pt>
                <c:pt idx="4">
                  <c:v>3.6690277312342645E-2</c:v>
                </c:pt>
                <c:pt idx="5">
                  <c:v>4.0532537050377411E-2</c:v>
                </c:pt>
                <c:pt idx="6">
                  <c:v>4.4846358154441122E-2</c:v>
                </c:pt>
                <c:pt idx="7">
                  <c:v>4.8712478528325193E-2</c:v>
                </c:pt>
                <c:pt idx="8">
                  <c:v>5.137194780039598E-2</c:v>
                </c:pt>
                <c:pt idx="9">
                  <c:v>5.7016116901622775E-2</c:v>
                </c:pt>
                <c:pt idx="10">
                  <c:v>6.3353023861541527E-2</c:v>
                </c:pt>
                <c:pt idx="11">
                  <c:v>6.9032293817028745E-2</c:v>
                </c:pt>
                <c:pt idx="12">
                  <c:v>7.2939026423099865E-2</c:v>
                </c:pt>
              </c:numCache>
            </c:numRef>
          </c:yVal>
        </c:ser>
        <c:ser>
          <c:idx val="7"/>
          <c:order val="7"/>
          <c:tx>
            <c:strRef>
              <c:f>Sheet7b!$Q$5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Sheet7b!$A$38:$A$50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Sheet7b!$Q$38:$Q$50</c:f>
              <c:numCache>
                <c:formatCode>0.00E+00</c:formatCode>
                <c:ptCount val="13"/>
                <c:pt idx="0">
                  <c:v>3.4792675282547966E-2</c:v>
                </c:pt>
                <c:pt idx="1">
                  <c:v>3.8334418327621578E-2</c:v>
                </c:pt>
                <c:pt idx="2">
                  <c:v>4.2310833123291015E-2</c:v>
                </c:pt>
                <c:pt idx="3">
                  <c:v>4.5874557660266213E-2</c:v>
                </c:pt>
                <c:pt idx="4">
                  <c:v>4.8326007939333754E-2</c:v>
                </c:pt>
                <c:pt idx="5">
                  <c:v>5.352869015543265E-2</c:v>
                </c:pt>
                <c:pt idx="6">
                  <c:v>5.9369907928961234E-2</c:v>
                </c:pt>
                <c:pt idx="7">
                  <c:v>6.4604915816049463E-2</c:v>
                </c:pt>
                <c:pt idx="8">
                  <c:v>6.8206035141821914E-2</c:v>
                </c:pt>
                <c:pt idx="9">
                  <c:v>7.5848673050516902E-2</c:v>
                </c:pt>
                <c:pt idx="10">
                  <c:v>8.4429352339571023E-2</c:v>
                </c:pt>
                <c:pt idx="11">
                  <c:v>9.2119557841044891E-2</c:v>
                </c:pt>
                <c:pt idx="12">
                  <c:v>9.740961060898487E-2</c:v>
                </c:pt>
              </c:numCache>
            </c:numRef>
          </c:yVal>
        </c:ser>
        <c:axId val="98316672"/>
        <c:axId val="98318208"/>
      </c:scatterChart>
      <c:valAx>
        <c:axId val="98316672"/>
        <c:scaling>
          <c:logBase val="10"/>
          <c:orientation val="minMax"/>
        </c:scaling>
        <c:axPos val="b"/>
        <c:numFmt formatCode="General" sourceLinked="1"/>
        <c:tickLblPos val="nextTo"/>
        <c:crossAx val="98318208"/>
        <c:crossesAt val="1.0000000000000041E-3"/>
        <c:crossBetween val="midCat"/>
      </c:valAx>
      <c:valAx>
        <c:axId val="98318208"/>
        <c:scaling>
          <c:logBase val="10"/>
          <c:orientation val="minMax"/>
          <c:max val="0.2"/>
          <c:min val="7.0000000000000036E-3"/>
        </c:scaling>
        <c:axPos val="l"/>
        <c:majorGridlines/>
        <c:numFmt formatCode="General" sourceLinked="1"/>
        <c:tickLblPos val="nextTo"/>
        <c:crossAx val="98316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Sheet8a!$T$4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Sheet8a!$S$7:$S$29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Sheet8a!$T$7:$T$29</c:f>
              <c:numCache>
                <c:formatCode>General</c:formatCode>
                <c:ptCount val="23"/>
                <c:pt idx="0">
                  <c:v>2.7119999999999998E-2</c:v>
                </c:pt>
                <c:pt idx="1">
                  <c:v>2.8815633574768101E-2</c:v>
                </c:pt>
                <c:pt idx="2">
                  <c:v>3.1197992175528402E-2</c:v>
                </c:pt>
                <c:pt idx="3">
                  <c:v>3.36628015724586E-2</c:v>
                </c:pt>
                <c:pt idx="4">
                  <c:v>3.5611578947368397E-2</c:v>
                </c:pt>
                <c:pt idx="5">
                  <c:v>3.7460517837105502E-2</c:v>
                </c:pt>
                <c:pt idx="6">
                  <c:v>3.9825639790934501E-2</c:v>
                </c:pt>
                <c:pt idx="7">
                  <c:v>4.2317503962171502E-2</c:v>
                </c:pt>
                <c:pt idx="8">
                  <c:v>4.4512631578947401E-2</c:v>
                </c:pt>
                <c:pt idx="9">
                  <c:v>4.6815579088457099E-2</c:v>
                </c:pt>
                <c:pt idx="10">
                  <c:v>4.9490756717356997E-2</c:v>
                </c:pt>
                <c:pt idx="11">
                  <c:v>5.2185236947846603E-2</c:v>
                </c:pt>
                <c:pt idx="12">
                  <c:v>5.4820000000000001E-2</c:v>
                </c:pt>
              </c:numCache>
            </c:numRef>
          </c:yVal>
        </c:ser>
        <c:ser>
          <c:idx val="1"/>
          <c:order val="1"/>
          <c:tx>
            <c:strRef>
              <c:f>Sheet8a!$V$4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Sheet8a!$U$7:$U$29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Sheet8a!$V$7:$V$29</c:f>
              <c:numCache>
                <c:formatCode>General</c:formatCode>
                <c:ptCount val="23"/>
                <c:pt idx="0">
                  <c:v>5.2389999999999999E-2</c:v>
                </c:pt>
                <c:pt idx="1">
                  <c:v>5.4146469721439598E-2</c:v>
                </c:pt>
                <c:pt idx="2">
                  <c:v>5.6600700290781701E-2</c:v>
                </c:pt>
                <c:pt idx="3">
                  <c:v>6.0009668695707001E-2</c:v>
                </c:pt>
                <c:pt idx="4">
                  <c:v>6.3870526315789503E-2</c:v>
                </c:pt>
                <c:pt idx="5">
                  <c:v>6.7440617107251299E-2</c:v>
                </c:pt>
                <c:pt idx="6">
                  <c:v>7.0972756816693794E-2</c:v>
                </c:pt>
                <c:pt idx="7">
                  <c:v>7.4360035472558803E-2</c:v>
                </c:pt>
                <c:pt idx="8">
                  <c:v>7.7475789473684206E-2</c:v>
                </c:pt>
                <c:pt idx="9">
                  <c:v>8.0661577958501707E-2</c:v>
                </c:pt>
                <c:pt idx="10">
                  <c:v>8.4265938921766703E-2</c:v>
                </c:pt>
                <c:pt idx="11">
                  <c:v>8.7648125806325305E-2</c:v>
                </c:pt>
                <c:pt idx="12">
                  <c:v>9.0179999999999996E-2</c:v>
                </c:pt>
              </c:numCache>
            </c:numRef>
          </c:yVal>
        </c:ser>
        <c:ser>
          <c:idx val="2"/>
          <c:order val="2"/>
          <c:tx>
            <c:strRef>
              <c:f>Sheet8a!$X$4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Sheet8a!$W$7:$W$29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Sheet8a!$X$7:$X$29</c:f>
              <c:numCache>
                <c:formatCode>General</c:formatCode>
                <c:ptCount val="23"/>
                <c:pt idx="0">
                  <c:v>7.8020000000000006E-2</c:v>
                </c:pt>
                <c:pt idx="1">
                  <c:v>8.1432149452557195E-2</c:v>
                </c:pt>
                <c:pt idx="2">
                  <c:v>8.5492268447497702E-2</c:v>
                </c:pt>
                <c:pt idx="3">
                  <c:v>9.0282177300239699E-2</c:v>
                </c:pt>
                <c:pt idx="4">
                  <c:v>9.5188421052631603E-2</c:v>
                </c:pt>
                <c:pt idx="5">
                  <c:v>9.9847961724598894E-2</c:v>
                </c:pt>
                <c:pt idx="6">
                  <c:v>0.10438736786917199</c:v>
                </c:pt>
                <c:pt idx="7">
                  <c:v>0.10895343214349799</c:v>
                </c:pt>
                <c:pt idx="8">
                  <c:v>0.11349210526315801</c:v>
                </c:pt>
                <c:pt idx="9">
                  <c:v>0.118037559940394</c:v>
                </c:pt>
                <c:pt idx="10">
                  <c:v>0.123352457183555</c:v>
                </c:pt>
                <c:pt idx="11">
                  <c:v>0.12975168600933801</c:v>
                </c:pt>
                <c:pt idx="12">
                  <c:v>0.13633999999999999</c:v>
                </c:pt>
              </c:numCache>
            </c:numRef>
          </c:yVal>
        </c:ser>
        <c:ser>
          <c:idx val="3"/>
          <c:order val="3"/>
          <c:tx>
            <c:strRef>
              <c:f>Sheet8a!$Z$4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Sheet8a!$Y$7:$Y$29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Sheet8a!$Z$7:$Z$29</c:f>
              <c:numCache>
                <c:formatCode>General</c:formatCode>
                <c:ptCount val="23"/>
                <c:pt idx="0">
                  <c:v>0.11667</c:v>
                </c:pt>
                <c:pt idx="1">
                  <c:v>0.122695751631832</c:v>
                </c:pt>
                <c:pt idx="2">
                  <c:v>0.129047689397181</c:v>
                </c:pt>
                <c:pt idx="3">
                  <c:v>0.135810797448182</c:v>
                </c:pt>
                <c:pt idx="4">
                  <c:v>0.142907368421053</c:v>
                </c:pt>
                <c:pt idx="5">
                  <c:v>0.14969423954401101</c:v>
                </c:pt>
                <c:pt idx="6">
                  <c:v>0.156140422234683</c:v>
                </c:pt>
                <c:pt idx="7">
                  <c:v>0.162693451147993</c:v>
                </c:pt>
                <c:pt idx="8">
                  <c:v>0.170035789473684</c:v>
                </c:pt>
                <c:pt idx="9">
                  <c:v>0.17800822053360199</c:v>
                </c:pt>
                <c:pt idx="10">
                  <c:v>0.18600666635180299</c:v>
                </c:pt>
                <c:pt idx="11">
                  <c:v>0.193524363895129</c:v>
                </c:pt>
                <c:pt idx="12">
                  <c:v>0.20094000000000001</c:v>
                </c:pt>
              </c:numCache>
            </c:numRef>
          </c:yVal>
        </c:ser>
        <c:ser>
          <c:idx val="4"/>
          <c:order val="4"/>
          <c:tx>
            <c:strRef>
              <c:f>Sheet8a!$T$4</c:f>
              <c:strCache>
                <c:ptCount val="1"/>
                <c:pt idx="0">
                  <c:v>1.5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Sheet8a!$U$38:$U$50</c:f>
              <c:numCache>
                <c:formatCode>0.00E+00</c:formatCode>
                <c:ptCount val="13"/>
                <c:pt idx="0">
                  <c:v>3.1711961991903369E-2</c:v>
                </c:pt>
                <c:pt idx="1">
                  <c:v>3.3331486954680793E-2</c:v>
                </c:pt>
                <c:pt idx="2">
                  <c:v>3.5149764060613528E-2</c:v>
                </c:pt>
                <c:pt idx="3">
                  <c:v>3.6779323722594064E-2</c:v>
                </c:pt>
                <c:pt idx="4">
                  <c:v>3.7900276731119939E-2</c:v>
                </c:pt>
                <c:pt idx="5">
                  <c:v>4.0279248388481792E-2</c:v>
                </c:pt>
                <c:pt idx="6">
                  <c:v>4.2950174809114609E-2</c:v>
                </c:pt>
                <c:pt idx="7">
                  <c:v>4.5343889338784096E-2</c:v>
                </c:pt>
                <c:pt idx="8">
                  <c:v>4.6990495320153571E-2</c:v>
                </c:pt>
                <c:pt idx="9">
                  <c:v>5.0485049649420223E-2</c:v>
                </c:pt>
                <c:pt idx="10">
                  <c:v>5.4408469769466825E-2</c:v>
                </c:pt>
                <c:pt idx="11">
                  <c:v>5.7924686336745815E-2</c:v>
                </c:pt>
                <c:pt idx="12">
                  <c:v>6.0343448950264479E-2</c:v>
                </c:pt>
              </c:numCache>
            </c:numRef>
          </c:yVal>
        </c:ser>
        <c:ser>
          <c:idx val="5"/>
          <c:order val="5"/>
          <c:tx>
            <c:strRef>
              <c:f>Sheet8a!$V$4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Sheet8a!$Y$38:$Y$50</c:f>
              <c:numCache>
                <c:formatCode>0.00E+00</c:formatCode>
                <c:ptCount val="13"/>
                <c:pt idx="0">
                  <c:v>4.9144559606236447E-2</c:v>
                </c:pt>
                <c:pt idx="1">
                  <c:v>5.1654378214855544E-2</c:v>
                </c:pt>
                <c:pt idx="2">
                  <c:v>5.4472210689347426E-2</c:v>
                </c:pt>
                <c:pt idx="3">
                  <c:v>5.6997585149600599E-2</c:v>
                </c:pt>
                <c:pt idx="4">
                  <c:v>5.8734758923553836E-2</c:v>
                </c:pt>
                <c:pt idx="5">
                  <c:v>6.2421524829220421E-2</c:v>
                </c:pt>
                <c:pt idx="6">
                  <c:v>6.6560748161991326E-2</c:v>
                </c:pt>
                <c:pt idx="7">
                  <c:v>7.0270372607328213E-2</c:v>
                </c:pt>
                <c:pt idx="8">
                  <c:v>7.2822179499135553E-2</c:v>
                </c:pt>
                <c:pt idx="9">
                  <c:v>7.823782958544781E-2</c:v>
                </c:pt>
                <c:pt idx="10">
                  <c:v>8.4318124065807104E-2</c:v>
                </c:pt>
                <c:pt idx="11">
                  <c:v>8.9767370310021272E-2</c:v>
                </c:pt>
                <c:pt idx="12">
                  <c:v>9.3515847643325101E-2</c:v>
                </c:pt>
              </c:numCache>
            </c:numRef>
          </c:yVal>
        </c:ser>
        <c:ser>
          <c:idx val="6"/>
          <c:order val="6"/>
          <c:tx>
            <c:strRef>
              <c:f>Sheet8a!$X$4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Sheet8a!$AC$38:$AC$50</c:f>
              <c:numCache>
                <c:formatCode>0.00E+00</c:formatCode>
                <c:ptCount val="13"/>
                <c:pt idx="0">
                  <c:v>7.2534179545718877E-2</c:v>
                </c:pt>
                <c:pt idx="1">
                  <c:v>7.6238542904181986E-2</c:v>
                </c:pt>
                <c:pt idx="2">
                  <c:v>8.0397525578862997E-2</c:v>
                </c:pt>
                <c:pt idx="3">
                  <c:v>8.4124860649983771E-2</c:v>
                </c:pt>
                <c:pt idx="4">
                  <c:v>8.668885161450042E-2</c:v>
                </c:pt>
                <c:pt idx="5">
                  <c:v>9.2130362849134145E-2</c:v>
                </c:pt>
                <c:pt idx="6">
                  <c:v>9.823969747433825E-2</c:v>
                </c:pt>
                <c:pt idx="7">
                  <c:v>0.10371497461160389</c:v>
                </c:pt>
                <c:pt idx="8">
                  <c:v>0.10748136093009619</c:v>
                </c:pt>
                <c:pt idx="9">
                  <c:v>0.11547471056703933</c:v>
                </c:pt>
                <c:pt idx="10">
                  <c:v>0.12444909193721647</c:v>
                </c:pt>
                <c:pt idx="11">
                  <c:v>0.13249209193659883</c:v>
                </c:pt>
                <c:pt idx="12">
                  <c:v>0.13802480211876805</c:v>
                </c:pt>
              </c:numCache>
            </c:numRef>
          </c:yVal>
        </c:ser>
        <c:ser>
          <c:idx val="7"/>
          <c:order val="7"/>
          <c:tx>
            <c:strRef>
              <c:f>Sheet8a!$Z$4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Sheet8a!$AG$38:$AG$50</c:f>
              <c:numCache>
                <c:formatCode>0.00E+00</c:formatCode>
                <c:ptCount val="13"/>
                <c:pt idx="0">
                  <c:v>0.10296130484417157</c:v>
                </c:pt>
                <c:pt idx="1">
                  <c:v>0.10821967693239296</c:v>
                </c:pt>
                <c:pt idx="2">
                  <c:v>0.11412339980122438</c:v>
                </c:pt>
                <c:pt idx="3">
                  <c:v>0.11941440790473003</c:v>
                </c:pt>
                <c:pt idx="4">
                  <c:v>0.12305403930322342</c:v>
                </c:pt>
                <c:pt idx="5">
                  <c:v>0.13077838375296275</c:v>
                </c:pt>
                <c:pt idx="6">
                  <c:v>0.13945075293285036</c:v>
                </c:pt>
                <c:pt idx="7">
                  <c:v>0.14722309180173312</c:v>
                </c:pt>
                <c:pt idx="8">
                  <c:v>0.15256962073709765</c:v>
                </c:pt>
                <c:pt idx="9">
                  <c:v>0.1639165336636331</c:v>
                </c:pt>
                <c:pt idx="10">
                  <c:v>0.17665614416738046</c:v>
                </c:pt>
                <c:pt idx="11">
                  <c:v>0.18807368223701482</c:v>
                </c:pt>
                <c:pt idx="12">
                  <c:v>0.19592774851210384</c:v>
                </c:pt>
              </c:numCache>
            </c:numRef>
          </c:yVal>
        </c:ser>
        <c:axId val="98476032"/>
        <c:axId val="98477568"/>
      </c:scatterChart>
      <c:valAx>
        <c:axId val="98476032"/>
        <c:scaling>
          <c:logBase val="10"/>
          <c:orientation val="minMax"/>
        </c:scaling>
        <c:axPos val="b"/>
        <c:numFmt formatCode="General" sourceLinked="1"/>
        <c:tickLblPos val="nextTo"/>
        <c:crossAx val="98477568"/>
        <c:crossesAt val="1.0000000000000041E-3"/>
        <c:crossBetween val="midCat"/>
      </c:valAx>
      <c:valAx>
        <c:axId val="98477568"/>
        <c:scaling>
          <c:logBase val="10"/>
          <c:orientation val="minMax"/>
          <c:max val="0.30000000000000021"/>
          <c:min val="2.0000000000000011E-2"/>
        </c:scaling>
        <c:axPos val="l"/>
        <c:majorGridlines/>
        <c:numFmt formatCode="General" sourceLinked="1"/>
        <c:tickLblPos val="nextTo"/>
        <c:crossAx val="984760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Sheet1b!$T$4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Sheet1b!$S$7:$S$29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Sheet1b!$T$7:$T$29</c:f>
              <c:numCache>
                <c:formatCode>0.00E+00</c:formatCode>
                <c:ptCount val="23"/>
                <c:pt idx="0">
                  <c:v>5.4786560138048012E-3</c:v>
                </c:pt>
                <c:pt idx="1">
                  <c:v>5.4272764818127078E-3</c:v>
                </c:pt>
                <c:pt idx="2">
                  <c:v>5.5146216861992935E-3</c:v>
                </c:pt>
                <c:pt idx="3">
                  <c:v>5.745829580163851E-3</c:v>
                </c:pt>
                <c:pt idx="4">
                  <c:v>6.5370743728424144E-3</c:v>
                </c:pt>
                <c:pt idx="5">
                  <c:v>6.8813172371897423E-3</c:v>
                </c:pt>
                <c:pt idx="6">
                  <c:v>7.5338372934896283E-3</c:v>
                </c:pt>
                <c:pt idx="7">
                  <c:v>8.3225131095685453E-3</c:v>
                </c:pt>
                <c:pt idx="8">
                  <c:v>9.062378370255017E-3</c:v>
                </c:pt>
                <c:pt idx="9">
                  <c:v>9.7919677245431793E-3</c:v>
                </c:pt>
                <c:pt idx="10">
                  <c:v>1.0131072635691216E-2</c:v>
                </c:pt>
                <c:pt idx="11">
                  <c:v>1.088378277937564E-2</c:v>
                </c:pt>
                <c:pt idx="12">
                  <c:v>1.2540772686121679E-2</c:v>
                </c:pt>
              </c:numCache>
            </c:numRef>
          </c:yVal>
        </c:ser>
        <c:ser>
          <c:idx val="1"/>
          <c:order val="1"/>
          <c:tx>
            <c:strRef>
              <c:f>Sheet1b!$V$4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Sheet1b!$U$7:$U$29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Sheet1b!$V$7:$V$29</c:f>
              <c:numCache>
                <c:formatCode>0.00E+00</c:formatCode>
                <c:ptCount val="23"/>
                <c:pt idx="0">
                  <c:v>6.9180580852767175E-3</c:v>
                </c:pt>
                <c:pt idx="1">
                  <c:v>7.3978500260433672E-3</c:v>
                </c:pt>
                <c:pt idx="2">
                  <c:v>7.8260514355448143E-3</c:v>
                </c:pt>
                <c:pt idx="3">
                  <c:v>8.636022776408828E-3</c:v>
                </c:pt>
                <c:pt idx="4">
                  <c:v>9.9283655846027948E-3</c:v>
                </c:pt>
                <c:pt idx="5">
                  <c:v>1.0467486636324555E-2</c:v>
                </c:pt>
                <c:pt idx="6">
                  <c:v>1.1455445310053622E-2</c:v>
                </c:pt>
                <c:pt idx="7">
                  <c:v>1.2520789780680632E-2</c:v>
                </c:pt>
                <c:pt idx="8">
                  <c:v>1.3524225613789513E-2</c:v>
                </c:pt>
                <c:pt idx="9">
                  <c:v>1.4341935534343431E-2</c:v>
                </c:pt>
                <c:pt idx="10">
                  <c:v>1.5825163308218679E-2</c:v>
                </c:pt>
                <c:pt idx="11">
                  <c:v>1.7047858899204606E-2</c:v>
                </c:pt>
                <c:pt idx="12">
                  <c:v>1.7189732860183989E-2</c:v>
                </c:pt>
              </c:numCache>
            </c:numRef>
          </c:yVal>
        </c:ser>
        <c:ser>
          <c:idx val="2"/>
          <c:order val="2"/>
          <c:tx>
            <c:strRef>
              <c:f>Sheet1b!$X$4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Sheet1b!$W$7:$W$29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Sheet1b!$X$7:$X$29</c:f>
              <c:numCache>
                <c:formatCode>0.00E+00</c:formatCode>
                <c:ptCount val="23"/>
                <c:pt idx="0">
                  <c:v>1.2075107215880536E-2</c:v>
                </c:pt>
                <c:pt idx="1">
                  <c:v>1.262637256809058E-2</c:v>
                </c:pt>
                <c:pt idx="2">
                  <c:v>1.3926003733636148E-2</c:v>
                </c:pt>
                <c:pt idx="3">
                  <c:v>1.4976179628069984E-2</c:v>
                </c:pt>
                <c:pt idx="4">
                  <c:v>1.6285049877730613E-2</c:v>
                </c:pt>
                <c:pt idx="5">
                  <c:v>1.8376162582482557E-2</c:v>
                </c:pt>
                <c:pt idx="6">
                  <c:v>2.0319449941390809E-2</c:v>
                </c:pt>
                <c:pt idx="7">
                  <c:v>2.2037919586827725E-2</c:v>
                </c:pt>
                <c:pt idx="8">
                  <c:v>2.3300594415912035E-2</c:v>
                </c:pt>
                <c:pt idx="9">
                  <c:v>2.5521054298277539E-2</c:v>
                </c:pt>
                <c:pt idx="10">
                  <c:v>2.6805286990297775E-2</c:v>
                </c:pt>
                <c:pt idx="11">
                  <c:v>2.8548394193375421E-2</c:v>
                </c:pt>
                <c:pt idx="12">
                  <c:v>3.1729718823727257E-2</c:v>
                </c:pt>
              </c:numCache>
            </c:numRef>
          </c:yVal>
        </c:ser>
        <c:ser>
          <c:idx val="3"/>
          <c:order val="3"/>
          <c:tx>
            <c:strRef>
              <c:f>Sheet1b!$Z$4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Sheet1b!$Y$7:$Y$29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Sheet1b!$Z$7:$Z$29</c:f>
              <c:numCache>
                <c:formatCode>0.00E+00</c:formatCode>
                <c:ptCount val="23"/>
                <c:pt idx="0">
                  <c:v>1.6893182663558326E-2</c:v>
                </c:pt>
                <c:pt idx="1">
                  <c:v>1.8123339998311026E-2</c:v>
                </c:pt>
                <c:pt idx="2">
                  <c:v>2.0476543343154307E-2</c:v>
                </c:pt>
                <c:pt idx="3">
                  <c:v>2.2183832942309883E-2</c:v>
                </c:pt>
                <c:pt idx="4">
                  <c:v>2.4020954450146421E-2</c:v>
                </c:pt>
                <c:pt idx="5">
                  <c:v>2.6172918336534467E-2</c:v>
                </c:pt>
                <c:pt idx="6">
                  <c:v>2.8029514630672756E-2</c:v>
                </c:pt>
                <c:pt idx="7">
                  <c:v>2.9681625668639088E-2</c:v>
                </c:pt>
                <c:pt idx="8">
                  <c:v>3.1888768116216382E-2</c:v>
                </c:pt>
                <c:pt idx="9">
                  <c:v>3.4605500805366618E-2</c:v>
                </c:pt>
                <c:pt idx="10">
                  <c:v>3.6919754577606032E-2</c:v>
                </c:pt>
                <c:pt idx="11">
                  <c:v>4.0480394673182832E-2</c:v>
                </c:pt>
                <c:pt idx="12">
                  <c:v>4.4673965323580068E-2</c:v>
                </c:pt>
              </c:numCache>
            </c:numRef>
          </c:yVal>
        </c:ser>
        <c:ser>
          <c:idx val="4"/>
          <c:order val="4"/>
          <c:tx>
            <c:strRef>
              <c:f>Sheet1b!$T$4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Sheet1b!$U$38:$U$50</c:f>
              <c:numCache>
                <c:formatCode>0.00E+00</c:formatCode>
                <c:ptCount val="13"/>
                <c:pt idx="0">
                  <c:v>4.3923566256082831E-3</c:v>
                </c:pt>
                <c:pt idx="1">
                  <c:v>4.7768353361142017E-3</c:v>
                </c:pt>
                <c:pt idx="2">
                  <c:v>5.2100806916661815E-3</c:v>
                </c:pt>
                <c:pt idx="3">
                  <c:v>5.5998061223659851E-3</c:v>
                </c:pt>
                <c:pt idx="4">
                  <c:v>5.8686977420250282E-3</c:v>
                </c:pt>
                <c:pt idx="5">
                  <c:v>6.4415630407123597E-3</c:v>
                </c:pt>
                <c:pt idx="6">
                  <c:v>7.0883554133919684E-3</c:v>
                </c:pt>
                <c:pt idx="7">
                  <c:v>7.6713290001874102E-3</c:v>
                </c:pt>
                <c:pt idx="8">
                  <c:v>8.0741907632591835E-3</c:v>
                </c:pt>
                <c:pt idx="9">
                  <c:v>8.9342170758704535E-3</c:v>
                </c:pt>
                <c:pt idx="10">
                  <c:v>9.9080796111687651E-3</c:v>
                </c:pt>
                <c:pt idx="11">
                  <c:v>1.078844026762045E-2</c:v>
                </c:pt>
                <c:pt idx="12">
                  <c:v>1.139824070578103E-2</c:v>
                </c:pt>
              </c:numCache>
            </c:numRef>
          </c:yVal>
        </c:ser>
        <c:ser>
          <c:idx val="5"/>
          <c:order val="5"/>
          <c:tx>
            <c:strRef>
              <c:f>Sheet1b!$V$4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Sheet1b!$Y$38:$Y$50</c:f>
              <c:numCache>
                <c:formatCode>0.00E+00</c:formatCode>
                <c:ptCount val="13"/>
                <c:pt idx="0">
                  <c:v>7.060421463599839E-3</c:v>
                </c:pt>
                <c:pt idx="1">
                  <c:v>7.6843032813232537E-3</c:v>
                </c:pt>
                <c:pt idx="2">
                  <c:v>8.3886425895796646E-3</c:v>
                </c:pt>
                <c:pt idx="3">
                  <c:v>9.0234366060761902E-3</c:v>
                </c:pt>
                <c:pt idx="4">
                  <c:v>9.4620819003156959E-3</c:v>
                </c:pt>
                <c:pt idx="5">
                  <c:v>1.0398425503128486E-2</c:v>
                </c:pt>
                <c:pt idx="6">
                  <c:v>1.145858715229196E-2</c:v>
                </c:pt>
                <c:pt idx="7">
                  <c:v>1.2416852369807229E-2</c:v>
                </c:pt>
                <c:pt idx="8">
                  <c:v>1.3080554853266759E-2</c:v>
                </c:pt>
                <c:pt idx="9">
                  <c:v>1.4501495705077416E-2</c:v>
                </c:pt>
                <c:pt idx="10">
                  <c:v>1.6117164052886837E-2</c:v>
                </c:pt>
                <c:pt idx="11">
                  <c:v>1.7583714640364144E-2</c:v>
                </c:pt>
                <c:pt idx="12">
                  <c:v>1.8602853614984864E-2</c:v>
                </c:pt>
              </c:numCache>
            </c:numRef>
          </c:yVal>
        </c:ser>
        <c:ser>
          <c:idx val="6"/>
          <c:order val="6"/>
          <c:tx>
            <c:strRef>
              <c:f>Sheet1b!$X$4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Sheet1b!$AC$38:$AC$50</c:f>
              <c:numCache>
                <c:formatCode>0.00E+00</c:formatCode>
                <c:ptCount val="13"/>
                <c:pt idx="0">
                  <c:v>1.0890096566722246E-2</c:v>
                </c:pt>
                <c:pt idx="1">
                  <c:v>1.1864612090385607E-2</c:v>
                </c:pt>
                <c:pt idx="2">
                  <c:v>1.2967540108852595E-2</c:v>
                </c:pt>
                <c:pt idx="3">
                  <c:v>1.3964050751314842E-2</c:v>
                </c:pt>
                <c:pt idx="4">
                  <c:v>1.465401605766683E-2</c:v>
                </c:pt>
                <c:pt idx="5">
                  <c:v>1.6130568872263853E-2</c:v>
                </c:pt>
                <c:pt idx="6">
                  <c:v>1.7808468863476409E-2</c:v>
                </c:pt>
                <c:pt idx="7">
                  <c:v>1.9330605122106308E-2</c:v>
                </c:pt>
                <c:pt idx="8">
                  <c:v>2.0387877008926719E-2</c:v>
                </c:pt>
                <c:pt idx="9">
                  <c:v>2.2659624480270115E-2</c:v>
                </c:pt>
                <c:pt idx="10">
                  <c:v>2.5255995719499876E-2</c:v>
                </c:pt>
                <c:pt idx="11">
                  <c:v>2.7624649369382758E-2</c:v>
                </c:pt>
                <c:pt idx="12">
                  <c:v>2.9277174409901661E-2</c:v>
                </c:pt>
              </c:numCache>
            </c:numRef>
          </c:yVal>
        </c:ser>
        <c:ser>
          <c:idx val="7"/>
          <c:order val="7"/>
          <c:tx>
            <c:strRef>
              <c:f>Sheet1b!$Z$4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Sheet1b!$AG$38:$AG$50</c:f>
              <c:numCache>
                <c:formatCode>0.00E+00</c:formatCode>
                <c:ptCount val="13"/>
                <c:pt idx="0">
                  <c:v>1.6238604346486045E-2</c:v>
                </c:pt>
                <c:pt idx="1">
                  <c:v>1.7715655140643931E-2</c:v>
                </c:pt>
                <c:pt idx="2">
                  <c:v>1.9392600960007843E-2</c:v>
                </c:pt>
                <c:pt idx="3">
                  <c:v>2.0912502569889631E-2</c:v>
                </c:pt>
                <c:pt idx="4">
                  <c:v>2.1967471807616427E-2</c:v>
                </c:pt>
                <c:pt idx="5">
                  <c:v>2.4232243056356718E-2</c:v>
                </c:pt>
                <c:pt idx="6">
                  <c:v>2.6817360503931766E-2</c:v>
                </c:pt>
                <c:pt idx="7">
                  <c:v>2.9172820132799818E-2</c:v>
                </c:pt>
                <c:pt idx="8">
                  <c:v>3.0814550473880882E-2</c:v>
                </c:pt>
                <c:pt idx="9">
                  <c:v>3.4357257904318837E-2</c:v>
                </c:pt>
                <c:pt idx="10">
                  <c:v>3.8430495366634586E-2</c:v>
                </c:pt>
                <c:pt idx="11">
                  <c:v>4.2167918013376826E-2</c:v>
                </c:pt>
                <c:pt idx="12">
                  <c:v>4.4786889131743751E-2</c:v>
                </c:pt>
              </c:numCache>
            </c:numRef>
          </c:yVal>
        </c:ser>
        <c:axId val="90829952"/>
        <c:axId val="90831488"/>
      </c:scatterChart>
      <c:valAx>
        <c:axId val="90829952"/>
        <c:scaling>
          <c:logBase val="10"/>
          <c:orientation val="minMax"/>
        </c:scaling>
        <c:axPos val="b"/>
        <c:numFmt formatCode="0.00E+00" sourceLinked="1"/>
        <c:tickLblPos val="nextTo"/>
        <c:crossAx val="90831488"/>
        <c:crossesAt val="1.0000000000000022E-3"/>
        <c:crossBetween val="midCat"/>
      </c:valAx>
      <c:valAx>
        <c:axId val="90831488"/>
        <c:scaling>
          <c:logBase val="10"/>
          <c:orientation val="minMax"/>
          <c:max val="0.1"/>
          <c:min val="3.0000000000000044E-3"/>
        </c:scaling>
        <c:axPos val="l"/>
        <c:majorGridlines/>
        <c:numFmt formatCode="0.00E+00" sourceLinked="1"/>
        <c:tickLblPos val="nextTo"/>
        <c:crossAx val="90829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Sheet8a!$K$5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Sheet8a!$J$7:$J$29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Sheet8a!$K$7:$K$29</c:f>
              <c:numCache>
                <c:formatCode>General</c:formatCode>
                <c:ptCount val="23"/>
                <c:pt idx="0">
                  <c:v>5.074E-2</c:v>
                </c:pt>
                <c:pt idx="1">
                  <c:v>5.3457133524311598E-2</c:v>
                </c:pt>
                <c:pt idx="2">
                  <c:v>5.5898616269466399E-2</c:v>
                </c:pt>
                <c:pt idx="3">
                  <c:v>5.8403190896403799E-2</c:v>
                </c:pt>
                <c:pt idx="4">
                  <c:v>6.1081578947368403E-2</c:v>
                </c:pt>
                <c:pt idx="5">
                  <c:v>6.3978400961761106E-2</c:v>
                </c:pt>
                <c:pt idx="6">
                  <c:v>6.7182518092343102E-2</c:v>
                </c:pt>
                <c:pt idx="7">
                  <c:v>7.0489034776245102E-2</c:v>
                </c:pt>
                <c:pt idx="8">
                  <c:v>7.37863157894737E-2</c:v>
                </c:pt>
                <c:pt idx="9">
                  <c:v>7.7172495323795096E-2</c:v>
                </c:pt>
                <c:pt idx="10">
                  <c:v>8.0334478629421099E-2</c:v>
                </c:pt>
                <c:pt idx="11">
                  <c:v>8.3604198810463104E-2</c:v>
                </c:pt>
                <c:pt idx="12">
                  <c:v>8.8239999999999999E-2</c:v>
                </c:pt>
              </c:numCache>
            </c:numRef>
          </c:yVal>
        </c:ser>
        <c:ser>
          <c:idx val="1"/>
          <c:order val="1"/>
          <c:tx>
            <c:strRef>
              <c:f>Sheet8a!$M$5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Sheet8a!$M$7:$M$29</c:f>
              <c:numCache>
                <c:formatCode>General</c:formatCode>
                <c:ptCount val="23"/>
                <c:pt idx="0">
                  <c:v>6.7879999999999996E-2</c:v>
                </c:pt>
                <c:pt idx="1">
                  <c:v>7.1169824628810496E-2</c:v>
                </c:pt>
                <c:pt idx="2">
                  <c:v>7.4603392896206405E-2</c:v>
                </c:pt>
                <c:pt idx="3">
                  <c:v>7.8207961807116103E-2</c:v>
                </c:pt>
                <c:pt idx="4">
                  <c:v>8.2067368421052597E-2</c:v>
                </c:pt>
                <c:pt idx="5">
                  <c:v>8.6110162545067995E-2</c:v>
                </c:pt>
                <c:pt idx="6">
                  <c:v>9.0052497096745301E-2</c:v>
                </c:pt>
                <c:pt idx="7">
                  <c:v>9.3894343536358796E-2</c:v>
                </c:pt>
                <c:pt idx="8">
                  <c:v>9.7918947368421105E-2</c:v>
                </c:pt>
                <c:pt idx="9">
                  <c:v>0.10232495029381999</c:v>
                </c:pt>
                <c:pt idx="10">
                  <c:v>0.10700813774496799</c:v>
                </c:pt>
                <c:pt idx="11">
                  <c:v>0.112167925155279</c:v>
                </c:pt>
                <c:pt idx="12">
                  <c:v>0.11799</c:v>
                </c:pt>
              </c:numCache>
            </c:numRef>
          </c:yVal>
        </c:ser>
        <c:ser>
          <c:idx val="2"/>
          <c:order val="2"/>
          <c:tx>
            <c:strRef>
              <c:f>Sheet8a!$O$5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Sheet8a!$N$7:$N$29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Sheet8a!$O$7:$O$29</c:f>
              <c:numCache>
                <c:formatCode>General</c:formatCode>
                <c:ptCount val="23"/>
                <c:pt idx="0">
                  <c:v>7.8020000000000006E-2</c:v>
                </c:pt>
                <c:pt idx="1">
                  <c:v>8.1432149452557195E-2</c:v>
                </c:pt>
                <c:pt idx="2">
                  <c:v>8.5492268447497702E-2</c:v>
                </c:pt>
                <c:pt idx="3">
                  <c:v>9.0282177300239699E-2</c:v>
                </c:pt>
                <c:pt idx="4">
                  <c:v>9.5188421052631603E-2</c:v>
                </c:pt>
                <c:pt idx="5">
                  <c:v>9.9847961724598894E-2</c:v>
                </c:pt>
                <c:pt idx="6">
                  <c:v>0.10438736786917199</c:v>
                </c:pt>
                <c:pt idx="7">
                  <c:v>0.10895343214349799</c:v>
                </c:pt>
                <c:pt idx="8">
                  <c:v>0.11349210526315801</c:v>
                </c:pt>
                <c:pt idx="9">
                  <c:v>0.118037559940394</c:v>
                </c:pt>
                <c:pt idx="10">
                  <c:v>0.123352457183555</c:v>
                </c:pt>
                <c:pt idx="11">
                  <c:v>0.12975168600933801</c:v>
                </c:pt>
                <c:pt idx="12">
                  <c:v>0.13633999999999999</c:v>
                </c:pt>
              </c:numCache>
            </c:numRef>
          </c:yVal>
        </c:ser>
        <c:ser>
          <c:idx val="3"/>
          <c:order val="3"/>
          <c:tx>
            <c:strRef>
              <c:f>Sheet8a!$Q$5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Sheet8a!$P$7:$P$29</c:f>
              <c:numCache>
                <c:formatCode>General</c:formatCode>
                <c:ptCount val="23"/>
              </c:numCache>
            </c:numRef>
          </c:xVal>
          <c:yVal>
            <c:numRef>
              <c:f>Sheet8a!$Q$7:$Q$29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Sheet8a!$K$5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Sheet8a!$E$38:$E$50</c:f>
              <c:numCache>
                <c:formatCode>0.00E+00</c:formatCode>
                <c:ptCount val="13"/>
                <c:pt idx="0">
                  <c:v>5.2057251268026579E-2</c:v>
                </c:pt>
                <c:pt idx="1">
                  <c:v>5.4132151099861615E-2</c:v>
                </c:pt>
                <c:pt idx="2">
                  <c:v>5.6461691331656363E-2</c:v>
                </c:pt>
                <c:pt idx="3">
                  <c:v>5.8549453766400271E-2</c:v>
                </c:pt>
                <c:pt idx="4">
                  <c:v>5.9985600322617211E-2</c:v>
                </c:pt>
                <c:pt idx="5">
                  <c:v>6.3033504576832391E-2</c:v>
                </c:pt>
                <c:pt idx="6">
                  <c:v>6.6455465129434996E-2</c:v>
                </c:pt>
                <c:pt idx="7">
                  <c:v>6.9522272324309436E-2</c:v>
                </c:pt>
                <c:pt idx="8">
                  <c:v>7.1631894342880059E-2</c:v>
                </c:pt>
                <c:pt idx="9">
                  <c:v>7.610910827090972E-2</c:v>
                </c:pt>
                <c:pt idx="10">
                  <c:v>8.1135802392842724E-2</c:v>
                </c:pt>
                <c:pt idx="11">
                  <c:v>8.5640803335122473E-2</c:v>
                </c:pt>
                <c:pt idx="12">
                  <c:v>8.8739748080475495E-2</c:v>
                </c:pt>
              </c:numCache>
            </c:numRef>
          </c:yVal>
        </c:ser>
        <c:ser>
          <c:idx val="5"/>
          <c:order val="5"/>
          <c:tx>
            <c:strRef>
              <c:f>Sheet8a!$M$5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Sheet8a!$I$38:$I$50</c:f>
              <c:numCache>
                <c:formatCode>0.00E+00</c:formatCode>
                <c:ptCount val="13"/>
                <c:pt idx="0">
                  <c:v>6.0697824370715005E-2</c:v>
                </c:pt>
                <c:pt idx="1">
                  <c:v>6.3432645551486699E-2</c:v>
                </c:pt>
                <c:pt idx="2">
                  <c:v>6.6503096826976346E-2</c:v>
                </c:pt>
                <c:pt idx="3">
                  <c:v>6.9254874060133642E-2</c:v>
                </c:pt>
                <c:pt idx="4">
                  <c:v>7.1147789076929993E-2</c:v>
                </c:pt>
                <c:pt idx="5">
                  <c:v>7.5165085551248428E-2</c:v>
                </c:pt>
                <c:pt idx="6">
                  <c:v>7.9675410865607879E-2</c:v>
                </c:pt>
                <c:pt idx="7">
                  <c:v>8.3717628131306759E-2</c:v>
                </c:pt>
                <c:pt idx="8">
                  <c:v>8.6498225326820666E-2</c:v>
                </c:pt>
                <c:pt idx="9">
                  <c:v>9.2399442551707581E-2</c:v>
                </c:pt>
                <c:pt idx="10">
                  <c:v>9.9024912517289732E-2</c:v>
                </c:pt>
                <c:pt idx="11">
                  <c:v>0.1049627677034</c:v>
                </c:pt>
                <c:pt idx="12">
                  <c:v>0.10904736213040989</c:v>
                </c:pt>
              </c:numCache>
            </c:numRef>
          </c:yVal>
        </c:ser>
        <c:ser>
          <c:idx val="6"/>
          <c:order val="6"/>
          <c:tx>
            <c:strRef>
              <c:f>Sheet8a!$O$5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Sheet8a!$M$38:$M$50</c:f>
              <c:numCache>
                <c:formatCode>0.00E+00</c:formatCode>
                <c:ptCount val="13"/>
                <c:pt idx="0">
                  <c:v>7.2534179545718877E-2</c:v>
                </c:pt>
                <c:pt idx="1">
                  <c:v>7.6238542904181986E-2</c:v>
                </c:pt>
                <c:pt idx="2">
                  <c:v>8.0397525578862997E-2</c:v>
                </c:pt>
                <c:pt idx="3">
                  <c:v>8.4124860649983771E-2</c:v>
                </c:pt>
                <c:pt idx="4">
                  <c:v>8.668885161450042E-2</c:v>
                </c:pt>
                <c:pt idx="5">
                  <c:v>9.2130362849134145E-2</c:v>
                </c:pt>
                <c:pt idx="6">
                  <c:v>9.823969747433825E-2</c:v>
                </c:pt>
                <c:pt idx="7">
                  <c:v>0.10371497461160389</c:v>
                </c:pt>
                <c:pt idx="8">
                  <c:v>0.10748136093009619</c:v>
                </c:pt>
                <c:pt idx="9">
                  <c:v>0.11547471056703933</c:v>
                </c:pt>
                <c:pt idx="10">
                  <c:v>0.12444909193721647</c:v>
                </c:pt>
                <c:pt idx="11">
                  <c:v>0.13249209193659883</c:v>
                </c:pt>
                <c:pt idx="12">
                  <c:v>0.13802480211876805</c:v>
                </c:pt>
              </c:numCache>
            </c:numRef>
          </c:yVal>
        </c:ser>
        <c:ser>
          <c:idx val="7"/>
          <c:order val="7"/>
          <c:tx>
            <c:strRef>
              <c:f>Sheet8a!$Q$5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Sheet8a!$A$38:$A$50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Sheet8a!$Q$38:$Q$50</c:f>
              <c:numCache>
                <c:formatCode>0.00E+00</c:formatCode>
                <c:ptCount val="13"/>
                <c:pt idx="0">
                  <c:v>8.7555687503193577E-2</c:v>
                </c:pt>
                <c:pt idx="1">
                  <c:v>9.257161794486507E-2</c:v>
                </c:pt>
                <c:pt idx="2">
                  <c:v>9.820313423135682E-2</c:v>
                </c:pt>
                <c:pt idx="3">
                  <c:v>0.10325017697402541</c:v>
                </c:pt>
                <c:pt idx="4">
                  <c:v>0.10672198170988187</c:v>
                </c:pt>
                <c:pt idx="5">
                  <c:v>0.11409013510141482</c:v>
                </c:pt>
                <c:pt idx="6">
                  <c:v>0.12236257311204218</c:v>
                </c:pt>
                <c:pt idx="7">
                  <c:v>0.1297764642349106</c:v>
                </c:pt>
                <c:pt idx="8">
                  <c:v>0.13487640764200426</c:v>
                </c:pt>
                <c:pt idx="9">
                  <c:v>0.14569995978751454</c:v>
                </c:pt>
                <c:pt idx="10">
                  <c:v>0.1578519181639477</c:v>
                </c:pt>
                <c:pt idx="11">
                  <c:v>0.16874273825500155</c:v>
                </c:pt>
                <c:pt idx="12">
                  <c:v>0.17623444990864506</c:v>
                </c:pt>
              </c:numCache>
            </c:numRef>
          </c:yVal>
        </c:ser>
        <c:axId val="98663040"/>
        <c:axId val="98677120"/>
      </c:scatterChart>
      <c:valAx>
        <c:axId val="98663040"/>
        <c:scaling>
          <c:logBase val="10"/>
          <c:orientation val="minMax"/>
        </c:scaling>
        <c:axPos val="b"/>
        <c:numFmt formatCode="General" sourceLinked="1"/>
        <c:tickLblPos val="nextTo"/>
        <c:crossAx val="98677120"/>
        <c:crossesAt val="1.0000000000000041E-3"/>
        <c:crossBetween val="midCat"/>
      </c:valAx>
      <c:valAx>
        <c:axId val="98677120"/>
        <c:scaling>
          <c:logBase val="10"/>
          <c:orientation val="minMax"/>
          <c:max val="0.30000000000000021"/>
          <c:min val="2.0000000000000011E-2"/>
        </c:scaling>
        <c:axPos val="l"/>
        <c:majorGridlines/>
        <c:numFmt formatCode="General" sourceLinked="1"/>
        <c:tickLblPos val="nextTo"/>
        <c:crossAx val="98663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Sheet8b!$T$4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Sheet8b!$S$7:$S$29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Sheet8b!$T$7:$T$29</c:f>
              <c:numCache>
                <c:formatCode>General</c:formatCode>
                <c:ptCount val="23"/>
                <c:pt idx="0">
                  <c:v>3.1130000000000001E-2</c:v>
                </c:pt>
                <c:pt idx="1">
                  <c:v>3.0922944911888999E-2</c:v>
                </c:pt>
                <c:pt idx="2">
                  <c:v>3.2134446573111403E-2</c:v>
                </c:pt>
                <c:pt idx="3">
                  <c:v>3.4133051304805997E-2</c:v>
                </c:pt>
                <c:pt idx="4">
                  <c:v>3.6411304541820802E-2</c:v>
                </c:pt>
                <c:pt idx="5">
                  <c:v>3.8119617030870898E-2</c:v>
                </c:pt>
                <c:pt idx="6">
                  <c:v>3.9497018905892703E-2</c:v>
                </c:pt>
                <c:pt idx="7">
                  <c:v>4.1551841770064303E-2</c:v>
                </c:pt>
                <c:pt idx="8">
                  <c:v>4.3007050932572503E-2</c:v>
                </c:pt>
                <c:pt idx="9">
                  <c:v>4.4257559157418302E-2</c:v>
                </c:pt>
                <c:pt idx="10">
                  <c:v>4.6302284112892798E-2</c:v>
                </c:pt>
                <c:pt idx="11">
                  <c:v>4.8381967604349999E-2</c:v>
                </c:pt>
                <c:pt idx="12">
                  <c:v>5.0290000000000001E-2</c:v>
                </c:pt>
              </c:numCache>
            </c:numRef>
          </c:yVal>
        </c:ser>
        <c:ser>
          <c:idx val="1"/>
          <c:order val="1"/>
          <c:tx>
            <c:strRef>
              <c:f>Sheet8b!$V$4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Sheet8b!$U$7:$U$29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Sheet8b!$V$7:$V$29</c:f>
              <c:numCache>
                <c:formatCode>General</c:formatCode>
                <c:ptCount val="23"/>
                <c:pt idx="0">
                  <c:v>3.2050000000000002E-2</c:v>
                </c:pt>
                <c:pt idx="1">
                  <c:v>3.4097538292567002E-2</c:v>
                </c:pt>
                <c:pt idx="2">
                  <c:v>3.6005321949923598E-2</c:v>
                </c:pt>
                <c:pt idx="3">
                  <c:v>3.9898507778402897E-2</c:v>
                </c:pt>
                <c:pt idx="4">
                  <c:v>4.3747918161705902E-2</c:v>
                </c:pt>
                <c:pt idx="5">
                  <c:v>4.7412790981565298E-2</c:v>
                </c:pt>
                <c:pt idx="6">
                  <c:v>5.0809219529345799E-2</c:v>
                </c:pt>
                <c:pt idx="7">
                  <c:v>5.4763587934052803E-2</c:v>
                </c:pt>
                <c:pt idx="8">
                  <c:v>5.7395191351880599E-2</c:v>
                </c:pt>
                <c:pt idx="9">
                  <c:v>6.0542678666110898E-2</c:v>
                </c:pt>
                <c:pt idx="10">
                  <c:v>6.4692696881978706E-2</c:v>
                </c:pt>
                <c:pt idx="11">
                  <c:v>6.8132443030267498E-2</c:v>
                </c:pt>
                <c:pt idx="12">
                  <c:v>7.0349999999999996E-2</c:v>
                </c:pt>
              </c:numCache>
            </c:numRef>
          </c:yVal>
        </c:ser>
        <c:ser>
          <c:idx val="2"/>
          <c:order val="2"/>
          <c:tx>
            <c:strRef>
              <c:f>Sheet8b!$X$4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Sheet8b!$W$7:$W$29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Sheet8b!$X$7:$X$29</c:f>
              <c:numCache>
                <c:formatCode>General</c:formatCode>
                <c:ptCount val="23"/>
                <c:pt idx="0">
                  <c:v>5.2159999999999998E-2</c:v>
                </c:pt>
                <c:pt idx="1">
                  <c:v>5.56146948520592E-2</c:v>
                </c:pt>
                <c:pt idx="2">
                  <c:v>5.9724305265951599E-2</c:v>
                </c:pt>
                <c:pt idx="3">
                  <c:v>6.4573043786997797E-2</c:v>
                </c:pt>
                <c:pt idx="4">
                  <c:v>6.9538421052631597E-2</c:v>
                </c:pt>
                <c:pt idx="5">
                  <c:v>7.4254098011636502E-2</c:v>
                </c:pt>
                <c:pt idx="6">
                  <c:v>7.8848352086827805E-2</c:v>
                </c:pt>
                <c:pt idx="7">
                  <c:v>8.3469433790303998E-2</c:v>
                </c:pt>
                <c:pt idx="8">
                  <c:v>8.8062631578947406E-2</c:v>
                </c:pt>
                <c:pt idx="9">
                  <c:v>9.2663560949238194E-2</c:v>
                </c:pt>
                <c:pt idx="10">
                  <c:v>9.8042895548779402E-2</c:v>
                </c:pt>
                <c:pt idx="11">
                  <c:v>0.104520189816234</c:v>
                </c:pt>
                <c:pt idx="12">
                  <c:v>0.11119</c:v>
                </c:pt>
              </c:numCache>
            </c:numRef>
          </c:yVal>
        </c:ser>
        <c:ser>
          <c:idx val="3"/>
          <c:order val="3"/>
          <c:tx>
            <c:strRef>
              <c:f>Sheet8b!$Z$4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Sheet8b!$Y$7:$Y$29</c:f>
              <c:numCache>
                <c:formatCode>General</c:formatCode>
                <c:ptCount val="23"/>
                <c:pt idx="0">
                  <c:v>1.01488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961.29309999999998</c:v>
                </c:pt>
              </c:numCache>
            </c:numRef>
          </c:xVal>
          <c:yVal>
            <c:numRef>
              <c:f>Sheet8b!$Z$7:$Z$29</c:f>
              <c:numCache>
                <c:formatCode>General</c:formatCode>
                <c:ptCount val="23"/>
                <c:pt idx="0">
                  <c:v>7.3580000000000007E-2</c:v>
                </c:pt>
                <c:pt idx="1">
                  <c:v>7.8573117762936906E-2</c:v>
                </c:pt>
                <c:pt idx="2">
                  <c:v>8.5750359928928502E-2</c:v>
                </c:pt>
                <c:pt idx="3">
                  <c:v>9.2348392162711901E-2</c:v>
                </c:pt>
                <c:pt idx="4">
                  <c:v>0.100029138857387</c:v>
                </c:pt>
                <c:pt idx="5">
                  <c:v>0.108213835794603</c:v>
                </c:pt>
                <c:pt idx="6">
                  <c:v>0.114503993663849</c:v>
                </c:pt>
                <c:pt idx="7">
                  <c:v>0.120780754874344</c:v>
                </c:pt>
                <c:pt idx="8">
                  <c:v>0.12839967592078699</c:v>
                </c:pt>
                <c:pt idx="9">
                  <c:v>0.13764905416043799</c:v>
                </c:pt>
                <c:pt idx="10">
                  <c:v>0.146588665238402</c:v>
                </c:pt>
                <c:pt idx="11">
                  <c:v>0.15341195892267201</c:v>
                </c:pt>
                <c:pt idx="12">
                  <c:v>0.16256999999999999</c:v>
                </c:pt>
              </c:numCache>
            </c:numRef>
          </c:yVal>
        </c:ser>
        <c:ser>
          <c:idx val="4"/>
          <c:order val="4"/>
          <c:tx>
            <c:strRef>
              <c:f>Sheet8b!$T$4</c:f>
              <c:strCache>
                <c:ptCount val="1"/>
                <c:pt idx="0">
                  <c:v>1.5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Sheet8b!$U$38:$U$50</c:f>
              <c:numCache>
                <c:formatCode>0.00E+00</c:formatCode>
                <c:ptCount val="13"/>
                <c:pt idx="0">
                  <c:v>2.2454335252670616E-2</c:v>
                </c:pt>
                <c:pt idx="1">
                  <c:v>2.4073860215448047E-2</c:v>
                </c:pt>
                <c:pt idx="2">
                  <c:v>2.5892137321380782E-2</c:v>
                </c:pt>
                <c:pt idx="3">
                  <c:v>2.7521696983361311E-2</c:v>
                </c:pt>
                <c:pt idx="4">
                  <c:v>2.864264999188719E-2</c:v>
                </c:pt>
                <c:pt idx="5">
                  <c:v>3.1021621649249046E-2</c:v>
                </c:pt>
                <c:pt idx="6">
                  <c:v>3.3692548069881853E-2</c:v>
                </c:pt>
                <c:pt idx="7">
                  <c:v>3.608626259955134E-2</c:v>
                </c:pt>
                <c:pt idx="8">
                  <c:v>3.7732868580920821E-2</c:v>
                </c:pt>
                <c:pt idx="9">
                  <c:v>4.1227422910187474E-2</c:v>
                </c:pt>
                <c:pt idx="10">
                  <c:v>4.5150843030234075E-2</c:v>
                </c:pt>
                <c:pt idx="11">
                  <c:v>4.8667059597513065E-2</c:v>
                </c:pt>
                <c:pt idx="12">
                  <c:v>5.1085822211031723E-2</c:v>
                </c:pt>
              </c:numCache>
            </c:numRef>
          </c:yVal>
        </c:ser>
        <c:ser>
          <c:idx val="5"/>
          <c:order val="5"/>
          <c:tx>
            <c:strRef>
              <c:f>Sheet8b!$V$4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Sheet8b!$Y$38:$Y$50</c:f>
              <c:numCache>
                <c:formatCode>0.00E+00</c:formatCode>
                <c:ptCount val="13"/>
                <c:pt idx="0">
                  <c:v>3.479787719690873E-2</c:v>
                </c:pt>
                <c:pt idx="1">
                  <c:v>3.730769580552782E-2</c:v>
                </c:pt>
                <c:pt idx="2">
                  <c:v>4.0125528280019709E-2</c:v>
                </c:pt>
                <c:pt idx="3">
                  <c:v>4.2650902740272875E-2</c:v>
                </c:pt>
                <c:pt idx="4">
                  <c:v>4.4388076514226119E-2</c:v>
                </c:pt>
                <c:pt idx="5">
                  <c:v>4.8074842419892704E-2</c:v>
                </c:pt>
                <c:pt idx="6">
                  <c:v>5.2214065752663609E-2</c:v>
                </c:pt>
                <c:pt idx="7">
                  <c:v>5.5923690198000489E-2</c:v>
                </c:pt>
                <c:pt idx="8">
                  <c:v>5.8475497089807836E-2</c:v>
                </c:pt>
                <c:pt idx="9">
                  <c:v>6.3891147176120086E-2</c:v>
                </c:pt>
                <c:pt idx="10">
                  <c:v>6.997144165647938E-2</c:v>
                </c:pt>
                <c:pt idx="11">
                  <c:v>7.5420687900693548E-2</c:v>
                </c:pt>
                <c:pt idx="12">
                  <c:v>7.9169165233997391E-2</c:v>
                </c:pt>
              </c:numCache>
            </c:numRef>
          </c:yVal>
        </c:ser>
        <c:ser>
          <c:idx val="6"/>
          <c:order val="6"/>
          <c:tx>
            <c:strRef>
              <c:f>Sheet8b!$X$4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Sheet8b!$AC$38:$AC$50</c:f>
              <c:numCache>
                <c:formatCode>0.00E+00</c:formatCode>
                <c:ptCount val="13"/>
                <c:pt idx="0">
                  <c:v>5.135945043921418E-2</c:v>
                </c:pt>
                <c:pt idx="1">
                  <c:v>5.5063813797677275E-2</c:v>
                </c:pt>
                <c:pt idx="2">
                  <c:v>5.9222796472358299E-2</c:v>
                </c:pt>
                <c:pt idx="3">
                  <c:v>6.2950131543479074E-2</c:v>
                </c:pt>
                <c:pt idx="4">
                  <c:v>6.5514122507995723E-2</c:v>
                </c:pt>
                <c:pt idx="5">
                  <c:v>7.0955633742629448E-2</c:v>
                </c:pt>
                <c:pt idx="6">
                  <c:v>7.7064968367833553E-2</c:v>
                </c:pt>
                <c:pt idx="7">
                  <c:v>8.2540245505099197E-2</c:v>
                </c:pt>
                <c:pt idx="8">
                  <c:v>8.6306631823591495E-2</c:v>
                </c:pt>
                <c:pt idx="9">
                  <c:v>9.4299981460534629E-2</c:v>
                </c:pt>
                <c:pt idx="10">
                  <c:v>0.10327436283071177</c:v>
                </c:pt>
                <c:pt idx="11">
                  <c:v>0.11131736283009412</c:v>
                </c:pt>
                <c:pt idx="12">
                  <c:v>0.11685007301226336</c:v>
                </c:pt>
              </c:numCache>
            </c:numRef>
          </c:yVal>
        </c:ser>
        <c:ser>
          <c:idx val="7"/>
          <c:order val="7"/>
          <c:tx>
            <c:strRef>
              <c:f>Sheet8b!$Z$4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Sheet8b!$AG$38:$AG$50</c:f>
              <c:numCache>
                <c:formatCode>0.00E+00</c:formatCode>
                <c:ptCount val="13"/>
                <c:pt idx="0">
                  <c:v>7.2904155358939807E-2</c:v>
                </c:pt>
                <c:pt idx="1">
                  <c:v>7.8162527447161192E-2</c:v>
                </c:pt>
                <c:pt idx="2">
                  <c:v>8.4066250315992616E-2</c:v>
                </c:pt>
                <c:pt idx="3">
                  <c:v>8.9357258419498264E-2</c:v>
                </c:pt>
                <c:pt idx="4">
                  <c:v>9.299688981799166E-2</c:v>
                </c:pt>
                <c:pt idx="5">
                  <c:v>0.10072123426773097</c:v>
                </c:pt>
                <c:pt idx="6">
                  <c:v>0.10939360344761861</c:v>
                </c:pt>
                <c:pt idx="7">
                  <c:v>0.11716594231650138</c:v>
                </c:pt>
                <c:pt idx="8">
                  <c:v>0.12251247125186591</c:v>
                </c:pt>
                <c:pt idx="9">
                  <c:v>0.13385938417840135</c:v>
                </c:pt>
                <c:pt idx="10">
                  <c:v>0.14659899468214868</c:v>
                </c:pt>
                <c:pt idx="11">
                  <c:v>0.15801653275178307</c:v>
                </c:pt>
                <c:pt idx="12">
                  <c:v>0.16587059902687207</c:v>
                </c:pt>
              </c:numCache>
            </c:numRef>
          </c:yVal>
        </c:ser>
        <c:axId val="98728192"/>
        <c:axId val="98742272"/>
      </c:scatterChart>
      <c:valAx>
        <c:axId val="98728192"/>
        <c:scaling>
          <c:logBase val="10"/>
          <c:orientation val="minMax"/>
        </c:scaling>
        <c:axPos val="b"/>
        <c:numFmt formatCode="General" sourceLinked="1"/>
        <c:tickLblPos val="nextTo"/>
        <c:crossAx val="98742272"/>
        <c:crossesAt val="1.0000000000000041E-3"/>
        <c:crossBetween val="midCat"/>
      </c:valAx>
      <c:valAx>
        <c:axId val="98742272"/>
        <c:scaling>
          <c:logBase val="10"/>
          <c:orientation val="minMax"/>
          <c:max val="0.2"/>
          <c:min val="2.0000000000000011E-2"/>
        </c:scaling>
        <c:axPos val="l"/>
        <c:majorGridlines/>
        <c:numFmt formatCode="General" sourceLinked="1"/>
        <c:tickLblPos val="nextTo"/>
        <c:crossAx val="9872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Sheet8b!$K$5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Sheet8b!$J$7:$J$29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Sheet8b!$K$7:$K$29</c:f>
              <c:numCache>
                <c:formatCode>General</c:formatCode>
                <c:ptCount val="23"/>
                <c:pt idx="0">
                  <c:v>3.2480000000000002E-2</c:v>
                </c:pt>
                <c:pt idx="1">
                  <c:v>3.5224014616376698E-2</c:v>
                </c:pt>
                <c:pt idx="2">
                  <c:v>3.7685170772297702E-2</c:v>
                </c:pt>
                <c:pt idx="3">
                  <c:v>4.0210274333212302E-2</c:v>
                </c:pt>
                <c:pt idx="4">
                  <c:v>4.2910526315789503E-2</c:v>
                </c:pt>
                <c:pt idx="5">
                  <c:v>4.5831664630489898E-2</c:v>
                </c:pt>
                <c:pt idx="6">
                  <c:v>4.9061962456300803E-2</c:v>
                </c:pt>
                <c:pt idx="7">
                  <c:v>5.2395193494385102E-2</c:v>
                </c:pt>
                <c:pt idx="8">
                  <c:v>5.5718947368421097E-2</c:v>
                </c:pt>
                <c:pt idx="9">
                  <c:v>5.9133127407164601E-2</c:v>
                </c:pt>
                <c:pt idx="10">
                  <c:v>6.2321023373791903E-2</c:v>
                </c:pt>
                <c:pt idx="11">
                  <c:v>6.5617883526600904E-2</c:v>
                </c:pt>
                <c:pt idx="12">
                  <c:v>7.0290000000000005E-2</c:v>
                </c:pt>
              </c:numCache>
            </c:numRef>
          </c:yVal>
        </c:ser>
        <c:ser>
          <c:idx val="1"/>
          <c:order val="1"/>
          <c:tx>
            <c:strRef>
              <c:f>Sheet8b!$M$5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Sheet8b!$L$7:$L$29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Sheet8b!$M$7:$M$29</c:f>
              <c:numCache>
                <c:formatCode>General</c:formatCode>
                <c:ptCount val="23"/>
                <c:pt idx="0">
                  <c:v>3.8710000000000001E-2</c:v>
                </c:pt>
                <c:pt idx="1">
                  <c:v>4.2042370028312501E-2</c:v>
                </c:pt>
                <c:pt idx="2">
                  <c:v>4.5521228966159302E-2</c:v>
                </c:pt>
                <c:pt idx="3">
                  <c:v>4.9174233943890998E-2</c:v>
                </c:pt>
                <c:pt idx="4">
                  <c:v>5.3085789473684197E-2</c:v>
                </c:pt>
                <c:pt idx="5">
                  <c:v>5.7183140937368801E-2</c:v>
                </c:pt>
                <c:pt idx="6">
                  <c:v>6.1177433569530697E-2</c:v>
                </c:pt>
                <c:pt idx="7">
                  <c:v>6.5070089308809295E-2</c:v>
                </c:pt>
                <c:pt idx="8">
                  <c:v>6.9148947368421101E-2</c:v>
                </c:pt>
                <c:pt idx="9">
                  <c:v>7.3613056565822399E-2</c:v>
                </c:pt>
                <c:pt idx="10">
                  <c:v>7.8358585882476794E-2</c:v>
                </c:pt>
                <c:pt idx="11">
                  <c:v>8.3588372003278399E-2</c:v>
                </c:pt>
                <c:pt idx="12">
                  <c:v>8.949E-2</c:v>
                </c:pt>
              </c:numCache>
            </c:numRef>
          </c:yVal>
        </c:ser>
        <c:ser>
          <c:idx val="2"/>
          <c:order val="2"/>
          <c:tx>
            <c:strRef>
              <c:f>Sheet8b!$O$5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Sheet8b!$N$7:$N$29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1.7782794100389201</c:v>
                </c:pt>
                <c:pt idx="2">
                  <c:v>3.16227766016838</c:v>
                </c:pt>
                <c:pt idx="3">
                  <c:v>5.6234132519034903</c:v>
                </c:pt>
                <c:pt idx="4">
                  <c:v>10</c:v>
                </c:pt>
                <c:pt idx="5">
                  <c:v>17.7827941003892</c:v>
                </c:pt>
                <c:pt idx="6">
                  <c:v>31.6227766016838</c:v>
                </c:pt>
                <c:pt idx="7">
                  <c:v>56.234132519034901</c:v>
                </c:pt>
                <c:pt idx="8">
                  <c:v>100</c:v>
                </c:pt>
                <c:pt idx="9">
                  <c:v>177.82794100389199</c:v>
                </c:pt>
                <c:pt idx="10">
                  <c:v>316.22776601683802</c:v>
                </c:pt>
                <c:pt idx="11">
                  <c:v>562.34132519034904</c:v>
                </c:pt>
                <c:pt idx="12">
                  <c:v>1000</c:v>
                </c:pt>
              </c:numCache>
            </c:numRef>
          </c:xVal>
          <c:yVal>
            <c:numRef>
              <c:f>Sheet8b!$O$7:$O$29</c:f>
              <c:numCache>
                <c:formatCode>General</c:formatCode>
                <c:ptCount val="23"/>
                <c:pt idx="0">
                  <c:v>5.2159999999999998E-2</c:v>
                </c:pt>
                <c:pt idx="1">
                  <c:v>5.56146948520592E-2</c:v>
                </c:pt>
                <c:pt idx="2">
                  <c:v>5.9724305265951599E-2</c:v>
                </c:pt>
                <c:pt idx="3">
                  <c:v>6.4573043786997797E-2</c:v>
                </c:pt>
                <c:pt idx="4">
                  <c:v>6.9538421052631597E-2</c:v>
                </c:pt>
                <c:pt idx="5">
                  <c:v>7.4254098011636502E-2</c:v>
                </c:pt>
                <c:pt idx="6">
                  <c:v>7.8848352086827805E-2</c:v>
                </c:pt>
                <c:pt idx="7">
                  <c:v>8.3469433790303998E-2</c:v>
                </c:pt>
                <c:pt idx="8">
                  <c:v>8.8062631578947406E-2</c:v>
                </c:pt>
                <c:pt idx="9">
                  <c:v>9.2663560949238194E-2</c:v>
                </c:pt>
                <c:pt idx="10">
                  <c:v>9.8042895548779402E-2</c:v>
                </c:pt>
                <c:pt idx="11">
                  <c:v>0.104520189816234</c:v>
                </c:pt>
                <c:pt idx="12">
                  <c:v>0.11119</c:v>
                </c:pt>
              </c:numCache>
            </c:numRef>
          </c:yVal>
        </c:ser>
        <c:ser>
          <c:idx val="3"/>
          <c:order val="3"/>
          <c:tx>
            <c:strRef>
              <c:f>Sheet8b!$Q$5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Sheet8b!$P$7:$P$29</c:f>
              <c:numCache>
                <c:formatCode>General</c:formatCode>
                <c:ptCount val="23"/>
              </c:numCache>
            </c:numRef>
          </c:xVal>
          <c:yVal>
            <c:numRef>
              <c:f>Sheet8b!$Q$7:$Q$29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Sheet8b!$K$5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Sheet8b!$E$38:$E$50</c:f>
              <c:numCache>
                <c:formatCode>0.00E+00</c:formatCode>
                <c:ptCount val="13"/>
                <c:pt idx="0">
                  <c:v>3.4482241708949153E-2</c:v>
                </c:pt>
                <c:pt idx="1">
                  <c:v>3.655714154078419E-2</c:v>
                </c:pt>
                <c:pt idx="2">
                  <c:v>3.8886681772578938E-2</c:v>
                </c:pt>
                <c:pt idx="3">
                  <c:v>4.0974444207322852E-2</c:v>
                </c:pt>
                <c:pt idx="4">
                  <c:v>4.2410590763539785E-2</c:v>
                </c:pt>
                <c:pt idx="5">
                  <c:v>4.5458495017754973E-2</c:v>
                </c:pt>
                <c:pt idx="6">
                  <c:v>4.888045557035757E-2</c:v>
                </c:pt>
                <c:pt idx="7">
                  <c:v>5.1947262765232018E-2</c:v>
                </c:pt>
                <c:pt idx="8">
                  <c:v>5.4056884783802633E-2</c:v>
                </c:pt>
                <c:pt idx="9">
                  <c:v>5.8534098711832287E-2</c:v>
                </c:pt>
                <c:pt idx="10">
                  <c:v>6.3560792833765298E-2</c:v>
                </c:pt>
                <c:pt idx="11">
                  <c:v>6.8065793776045047E-2</c:v>
                </c:pt>
                <c:pt idx="12">
                  <c:v>7.1164738521398069E-2</c:v>
                </c:pt>
              </c:numCache>
            </c:numRef>
          </c:yVal>
        </c:ser>
        <c:ser>
          <c:idx val="5"/>
          <c:order val="5"/>
          <c:tx>
            <c:strRef>
              <c:f>Sheet8b!$M$5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Sheet8b!$I$38:$I$50</c:f>
              <c:numCache>
                <c:formatCode>0.00E+00</c:formatCode>
                <c:ptCount val="13"/>
                <c:pt idx="0">
                  <c:v>4.1491178773838171E-2</c:v>
                </c:pt>
                <c:pt idx="1">
                  <c:v>4.4225999954609858E-2</c:v>
                </c:pt>
                <c:pt idx="2">
                  <c:v>4.7296451230099519E-2</c:v>
                </c:pt>
                <c:pt idx="3">
                  <c:v>5.0048228463256808E-2</c:v>
                </c:pt>
                <c:pt idx="4">
                  <c:v>5.1941143480053152E-2</c:v>
                </c:pt>
                <c:pt idx="5">
                  <c:v>5.5958439954371587E-2</c:v>
                </c:pt>
                <c:pt idx="6">
                  <c:v>6.0468765268731038E-2</c:v>
                </c:pt>
                <c:pt idx="7">
                  <c:v>6.4510982534429925E-2</c:v>
                </c:pt>
                <c:pt idx="8">
                  <c:v>6.7291579729943818E-2</c:v>
                </c:pt>
                <c:pt idx="9">
                  <c:v>7.3192796954830733E-2</c:v>
                </c:pt>
                <c:pt idx="10">
                  <c:v>7.9818266920412884E-2</c:v>
                </c:pt>
                <c:pt idx="11">
                  <c:v>8.5756122106523169E-2</c:v>
                </c:pt>
                <c:pt idx="12">
                  <c:v>8.9840716533533052E-2</c:v>
                </c:pt>
              </c:numCache>
            </c:numRef>
          </c:yVal>
        </c:ser>
        <c:ser>
          <c:idx val="6"/>
          <c:order val="6"/>
          <c:tx>
            <c:strRef>
              <c:f>Sheet8b!$O$5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Sheet8b!$M$38:$M$50</c:f>
              <c:numCache>
                <c:formatCode>0.00E+00</c:formatCode>
                <c:ptCount val="13"/>
                <c:pt idx="0">
                  <c:v>5.135945043921418E-2</c:v>
                </c:pt>
                <c:pt idx="1">
                  <c:v>5.5063813797677275E-2</c:v>
                </c:pt>
                <c:pt idx="2">
                  <c:v>5.9222796472358299E-2</c:v>
                </c:pt>
                <c:pt idx="3">
                  <c:v>6.2950131543479074E-2</c:v>
                </c:pt>
                <c:pt idx="4">
                  <c:v>6.5514122507995723E-2</c:v>
                </c:pt>
                <c:pt idx="5">
                  <c:v>7.0955633742629448E-2</c:v>
                </c:pt>
                <c:pt idx="6">
                  <c:v>7.7064968367833553E-2</c:v>
                </c:pt>
                <c:pt idx="7">
                  <c:v>8.2540245505099197E-2</c:v>
                </c:pt>
                <c:pt idx="8">
                  <c:v>8.6306631823591495E-2</c:v>
                </c:pt>
                <c:pt idx="9">
                  <c:v>9.4299981460534629E-2</c:v>
                </c:pt>
                <c:pt idx="10">
                  <c:v>0.10327436283071177</c:v>
                </c:pt>
                <c:pt idx="11">
                  <c:v>0.11131736283009412</c:v>
                </c:pt>
                <c:pt idx="12">
                  <c:v>0.11685007301226336</c:v>
                </c:pt>
              </c:numCache>
            </c:numRef>
          </c:yVal>
        </c:ser>
        <c:ser>
          <c:idx val="7"/>
          <c:order val="7"/>
          <c:tx>
            <c:strRef>
              <c:f>Sheet8b!$Q$5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Sheet8b!$A$38:$A$50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Sheet8b!$Q$38:$Q$50</c:f>
              <c:numCache>
                <c:formatCode>0.00E+00</c:formatCode>
                <c:ptCount val="13"/>
                <c:pt idx="0">
                  <c:v>6.4213749063882955E-2</c:v>
                </c:pt>
                <c:pt idx="1">
                  <c:v>6.9229679505554448E-2</c:v>
                </c:pt>
                <c:pt idx="2">
                  <c:v>7.4861195792046198E-2</c:v>
                </c:pt>
                <c:pt idx="3">
                  <c:v>7.9908238534714793E-2</c:v>
                </c:pt>
                <c:pt idx="4">
                  <c:v>8.3380043270571233E-2</c:v>
                </c:pt>
                <c:pt idx="5">
                  <c:v>9.0748196662104194E-2</c:v>
                </c:pt>
                <c:pt idx="6">
                  <c:v>9.9020634672731561E-2</c:v>
                </c:pt>
                <c:pt idx="7">
                  <c:v>0.10643452579559998</c:v>
                </c:pt>
                <c:pt idx="8">
                  <c:v>0.11153446920269364</c:v>
                </c:pt>
                <c:pt idx="9">
                  <c:v>0.12235802134820392</c:v>
                </c:pt>
                <c:pt idx="10">
                  <c:v>0.13450997972463707</c:v>
                </c:pt>
                <c:pt idx="11">
                  <c:v>0.14540079981569093</c:v>
                </c:pt>
                <c:pt idx="12">
                  <c:v>0.15289251146933444</c:v>
                </c:pt>
              </c:numCache>
            </c:numRef>
          </c:yVal>
        </c:ser>
        <c:axId val="95659520"/>
        <c:axId val="95661056"/>
      </c:scatterChart>
      <c:valAx>
        <c:axId val="95659520"/>
        <c:scaling>
          <c:logBase val="10"/>
          <c:orientation val="minMax"/>
        </c:scaling>
        <c:axPos val="b"/>
        <c:numFmt formatCode="General" sourceLinked="1"/>
        <c:tickLblPos val="nextTo"/>
        <c:crossAx val="95661056"/>
        <c:crossesAt val="1.0000000000000041E-3"/>
        <c:crossBetween val="midCat"/>
      </c:valAx>
      <c:valAx>
        <c:axId val="95661056"/>
        <c:scaling>
          <c:logBase val="10"/>
          <c:orientation val="minMax"/>
          <c:max val="0.2"/>
          <c:min val="2.0000000000000011E-2"/>
        </c:scaling>
        <c:axPos val="l"/>
        <c:majorGridlines/>
        <c:numFmt formatCode="General" sourceLinked="1"/>
        <c:tickLblPos val="nextTo"/>
        <c:crossAx val="95659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Sheet1b!$J$7:$J$29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Sheet1b!$K$7:$K$29</c:f>
              <c:numCache>
                <c:formatCode>0.00E+00</c:formatCode>
                <c:ptCount val="23"/>
                <c:pt idx="0">
                  <c:v>1.159507778920771E-2</c:v>
                </c:pt>
                <c:pt idx="1">
                  <c:v>1.2584657787204087E-2</c:v>
                </c:pt>
                <c:pt idx="2">
                  <c:v>1.2913512115806526E-2</c:v>
                </c:pt>
                <c:pt idx="3">
                  <c:v>1.4213844369271627E-2</c:v>
                </c:pt>
                <c:pt idx="4">
                  <c:v>1.5631840098108155E-2</c:v>
                </c:pt>
                <c:pt idx="5">
                  <c:v>1.6714947473963789E-2</c:v>
                </c:pt>
                <c:pt idx="6">
                  <c:v>1.8178198385635586E-2</c:v>
                </c:pt>
                <c:pt idx="7">
                  <c:v>1.9056148932638656E-2</c:v>
                </c:pt>
                <c:pt idx="8">
                  <c:v>2.0555603990578528E-2</c:v>
                </c:pt>
                <c:pt idx="9">
                  <c:v>2.248649179154728E-2</c:v>
                </c:pt>
                <c:pt idx="10">
                  <c:v>2.3675194594018425E-2</c:v>
                </c:pt>
                <c:pt idx="11">
                  <c:v>2.4468668799729094E-2</c:v>
                </c:pt>
                <c:pt idx="12">
                  <c:v>2.8770928181262673E-2</c:v>
                </c:pt>
              </c:numCache>
            </c:numRef>
          </c:yVal>
        </c:ser>
        <c:ser>
          <c:idx val="1"/>
          <c:order val="1"/>
          <c:tx>
            <c:strRef>
              <c:f>Sheet1b!$M$5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Sheet1b!$L$7:$L$29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Sheet1b!$M$7:$M$29</c:f>
              <c:numCache>
                <c:formatCode>0.00E+00</c:formatCode>
                <c:ptCount val="23"/>
                <c:pt idx="0">
                  <c:v>1.3750863813070046E-2</c:v>
                </c:pt>
                <c:pt idx="1">
                  <c:v>1.4213003587551946E-2</c:v>
                </c:pt>
                <c:pt idx="2">
                  <c:v>1.5959573218007454E-2</c:v>
                </c:pt>
                <c:pt idx="3">
                  <c:v>1.7416110300340123E-2</c:v>
                </c:pt>
                <c:pt idx="4">
                  <c:v>1.8579427663691063E-2</c:v>
                </c:pt>
                <c:pt idx="5">
                  <c:v>2.0587345304543533E-2</c:v>
                </c:pt>
                <c:pt idx="6">
                  <c:v>2.2391284010451831E-2</c:v>
                </c:pt>
                <c:pt idx="7">
                  <c:v>2.438645296787012E-2</c:v>
                </c:pt>
                <c:pt idx="8">
                  <c:v>2.6770456770025132E-2</c:v>
                </c:pt>
                <c:pt idx="9">
                  <c:v>2.8411849762150349E-2</c:v>
                </c:pt>
                <c:pt idx="10">
                  <c:v>3.0783104880871184E-2</c:v>
                </c:pt>
                <c:pt idx="11">
                  <c:v>3.2073909078561891E-2</c:v>
                </c:pt>
                <c:pt idx="12">
                  <c:v>3.4999731926661067E-2</c:v>
                </c:pt>
              </c:numCache>
            </c:numRef>
          </c:yVal>
        </c:ser>
        <c:ser>
          <c:idx val="2"/>
          <c:order val="2"/>
          <c:tx>
            <c:strRef>
              <c:f>Sheet1b!$O$5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Sheet1b!$N$7:$N$29</c:f>
              <c:numCache>
                <c:formatCode>0.00E+00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961.2971</c:v>
                </c:pt>
              </c:numCache>
            </c:numRef>
          </c:xVal>
          <c:yVal>
            <c:numRef>
              <c:f>Sheet1b!$O$7:$O$29</c:f>
              <c:numCache>
                <c:formatCode>0.00E+00</c:formatCode>
                <c:ptCount val="23"/>
                <c:pt idx="0">
                  <c:v>1.6893182663558326E-2</c:v>
                </c:pt>
                <c:pt idx="1">
                  <c:v>1.8123339998311026E-2</c:v>
                </c:pt>
                <c:pt idx="2">
                  <c:v>2.0476543343154307E-2</c:v>
                </c:pt>
                <c:pt idx="3">
                  <c:v>2.2183832942309883E-2</c:v>
                </c:pt>
                <c:pt idx="4">
                  <c:v>2.4020954450146421E-2</c:v>
                </c:pt>
                <c:pt idx="5">
                  <c:v>2.6172918336534467E-2</c:v>
                </c:pt>
                <c:pt idx="6">
                  <c:v>2.8029514630672756E-2</c:v>
                </c:pt>
                <c:pt idx="7">
                  <c:v>2.9681625668639088E-2</c:v>
                </c:pt>
                <c:pt idx="8">
                  <c:v>3.1888768116216382E-2</c:v>
                </c:pt>
                <c:pt idx="9">
                  <c:v>3.4605500805366618E-2</c:v>
                </c:pt>
                <c:pt idx="10">
                  <c:v>3.6919754577606032E-2</c:v>
                </c:pt>
                <c:pt idx="11">
                  <c:v>4.0480394673182832E-2</c:v>
                </c:pt>
                <c:pt idx="12">
                  <c:v>4.4673965323580068E-2</c:v>
                </c:pt>
              </c:numCache>
            </c:numRef>
          </c:yVal>
        </c:ser>
        <c:ser>
          <c:idx val="3"/>
          <c:order val="3"/>
          <c:tx>
            <c:strRef>
              <c:f>Sheet1b!$Q$5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Sheet1b!$P$7:$P$29</c:f>
              <c:numCache>
                <c:formatCode>General</c:formatCode>
                <c:ptCount val="23"/>
              </c:numCache>
            </c:numRef>
          </c:xVal>
          <c:yVal>
            <c:numRef>
              <c:f>Sheet1b!$Q$7:$Q$29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Sheet1b!$K$5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Sheet1b!$E$38:$E$50</c:f>
              <c:numCache>
                <c:formatCode>0.00E+00</c:formatCode>
                <c:ptCount val="13"/>
                <c:pt idx="0">
                  <c:v>1.0845652533575875E-2</c:v>
                </c:pt>
                <c:pt idx="1">
                  <c:v>1.1719845543064553E-2</c:v>
                </c:pt>
                <c:pt idx="2">
                  <c:v>1.2708680472239966E-2</c:v>
                </c:pt>
                <c:pt idx="3">
                  <c:v>1.3601607785319957E-2</c:v>
                </c:pt>
                <c:pt idx="4">
                  <c:v>1.4219579284024002E-2</c:v>
                </c:pt>
                <c:pt idx="5">
                  <c:v>1.5541317068876162E-2</c:v>
                </c:pt>
                <c:pt idx="6">
                  <c:v>1.7042078988381414E-2</c:v>
                </c:pt>
                <c:pt idx="7">
                  <c:v>1.8402431835340242E-2</c:v>
                </c:pt>
                <c:pt idx="8">
                  <c:v>1.934673331293155E-2</c:v>
                </c:pt>
                <c:pt idx="9">
                  <c:v>2.1374135414947131E-2</c:v>
                </c:pt>
                <c:pt idx="10">
                  <c:v>2.3688654928833538E-2</c:v>
                </c:pt>
                <c:pt idx="11">
                  <c:v>2.5797876652274888E-2</c:v>
                </c:pt>
                <c:pt idx="12">
                  <c:v>2.7268162226029537E-2</c:v>
                </c:pt>
              </c:numCache>
            </c:numRef>
          </c:yVal>
        </c:ser>
        <c:ser>
          <c:idx val="5"/>
          <c:order val="5"/>
          <c:tx>
            <c:strRef>
              <c:f>Sheet1b!$M$5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Sheet1b!$I$38:$I$50</c:f>
              <c:numCache>
                <c:formatCode>0.00E+00</c:formatCode>
                <c:ptCount val="13"/>
                <c:pt idx="0">
                  <c:v>1.3102125980420156E-2</c:v>
                </c:pt>
                <c:pt idx="1">
                  <c:v>1.4222920637845493E-2</c:v>
                </c:pt>
                <c:pt idx="2">
                  <c:v>1.54927206089812E-2</c:v>
                </c:pt>
                <c:pt idx="3">
                  <c:v>1.6641194392794531E-2</c:v>
                </c:pt>
                <c:pt idx="4">
                  <c:v>1.7437032526517311E-2</c:v>
                </c:pt>
                <c:pt idx="5">
                  <c:v>1.9141938382758742E-2</c:v>
                </c:pt>
                <c:pt idx="6">
                  <c:v>2.1082224794044202E-2</c:v>
                </c:pt>
                <c:pt idx="7">
                  <c:v>2.2844989932386303E-2</c:v>
                </c:pt>
                <c:pt idx="8">
                  <c:v>2.4070823875039022E-2</c:v>
                </c:pt>
                <c:pt idx="9">
                  <c:v>2.6708589517928732E-2</c:v>
                </c:pt>
                <c:pt idx="10">
                  <c:v>2.972944941083483E-2</c:v>
                </c:pt>
                <c:pt idx="11">
                  <c:v>3.2490830846326459E-2</c:v>
                </c:pt>
                <c:pt idx="12">
                  <c:v>3.4420299224414329E-2</c:v>
                </c:pt>
              </c:numCache>
            </c:numRef>
          </c:yVal>
        </c:ser>
        <c:ser>
          <c:idx val="6"/>
          <c:order val="6"/>
          <c:tx>
            <c:strRef>
              <c:f>Sheet1b!$O$5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Sheet1b!$M$38:$M$50</c:f>
              <c:numCache>
                <c:formatCode>0.00E+00</c:formatCode>
                <c:ptCount val="13"/>
                <c:pt idx="0">
                  <c:v>1.6238604346486045E-2</c:v>
                </c:pt>
                <c:pt idx="1">
                  <c:v>1.7715655140643931E-2</c:v>
                </c:pt>
                <c:pt idx="2">
                  <c:v>1.9392600960007843E-2</c:v>
                </c:pt>
                <c:pt idx="3">
                  <c:v>2.0912502569889631E-2</c:v>
                </c:pt>
                <c:pt idx="4">
                  <c:v>2.1967471807616427E-2</c:v>
                </c:pt>
                <c:pt idx="5">
                  <c:v>2.4232243056356718E-2</c:v>
                </c:pt>
                <c:pt idx="6">
                  <c:v>2.6817360503931766E-2</c:v>
                </c:pt>
                <c:pt idx="7">
                  <c:v>2.9172820132799818E-2</c:v>
                </c:pt>
                <c:pt idx="8">
                  <c:v>3.0814550473880882E-2</c:v>
                </c:pt>
                <c:pt idx="9">
                  <c:v>3.4357257904318837E-2</c:v>
                </c:pt>
                <c:pt idx="10">
                  <c:v>3.8430495366634586E-2</c:v>
                </c:pt>
                <c:pt idx="11">
                  <c:v>4.2167918013376826E-2</c:v>
                </c:pt>
                <c:pt idx="12">
                  <c:v>4.4786889131743751E-2</c:v>
                </c:pt>
              </c:numCache>
            </c:numRef>
          </c:yVal>
        </c:ser>
        <c:ser>
          <c:idx val="7"/>
          <c:order val="7"/>
          <c:tx>
            <c:strRef>
              <c:f>Sheet1b!$Q$5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Sheet1b!$Q$38:$Q$50</c:f>
              <c:numCache>
                <c:formatCode>0.00E+00</c:formatCode>
                <c:ptCount val="13"/>
                <c:pt idx="0">
                  <c:v>2.0267593992659448E-2</c:v>
                </c:pt>
                <c:pt idx="1">
                  <c:v>2.2220786570747289E-2</c:v>
                </c:pt>
                <c:pt idx="2">
                  <c:v>2.444390969744141E-2</c:v>
                </c:pt>
                <c:pt idx="3">
                  <c:v>2.6463870671962601E-2</c:v>
                </c:pt>
                <c:pt idx="4">
                  <c:v>2.7868684878964864E-2</c:v>
                </c:pt>
                <c:pt idx="5">
                  <c:v>3.0891906312757875E-2</c:v>
                </c:pt>
                <c:pt idx="6">
                  <c:v>3.4354694107172998E-2</c:v>
                </c:pt>
                <c:pt idx="7">
                  <c:v>3.7520441227041956E-2</c:v>
                </c:pt>
                <c:pt idx="8">
                  <c:v>3.9732646580189226E-2</c:v>
                </c:pt>
                <c:pt idx="9">
                  <c:v>4.4521554439941956E-2</c:v>
                </c:pt>
                <c:pt idx="10">
                  <c:v>5.0051543548902115E-2</c:v>
                </c:pt>
                <c:pt idx="11">
                  <c:v>5.5146236877340389E-2</c:v>
                </c:pt>
                <c:pt idx="12">
                  <c:v>5.8727103553172615E-2</c:v>
                </c:pt>
              </c:numCache>
            </c:numRef>
          </c:yVal>
        </c:ser>
        <c:axId val="90787840"/>
        <c:axId val="90789376"/>
      </c:scatterChart>
      <c:valAx>
        <c:axId val="90787840"/>
        <c:scaling>
          <c:logBase val="10"/>
          <c:orientation val="minMax"/>
        </c:scaling>
        <c:axPos val="b"/>
        <c:numFmt formatCode="0.00E+00" sourceLinked="1"/>
        <c:tickLblPos val="nextTo"/>
        <c:crossAx val="90789376"/>
        <c:crossesAt val="1.0000000000000022E-3"/>
        <c:crossBetween val="midCat"/>
      </c:valAx>
      <c:valAx>
        <c:axId val="90789376"/>
        <c:scaling>
          <c:logBase val="10"/>
          <c:orientation val="minMax"/>
          <c:max val="0.1"/>
          <c:min val="3.0000000000000009E-3"/>
        </c:scaling>
        <c:axPos val="l"/>
        <c:majorGridlines/>
        <c:numFmt formatCode="0.00E+00" sourceLinked="1"/>
        <c:tickLblPos val="nextTo"/>
        <c:crossAx val="90787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Sheet2a!$T$4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Sheet2a!$S$7:$S$29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Sheet2a!$T$7:$T$29</c:f>
              <c:numCache>
                <c:formatCode>General</c:formatCode>
                <c:ptCount val="23"/>
                <c:pt idx="0">
                  <c:v>9.1400000000000006E-3</c:v>
                </c:pt>
                <c:pt idx="1">
                  <c:v>9.6299999999999997E-3</c:v>
                </c:pt>
                <c:pt idx="2">
                  <c:v>1.056E-2</c:v>
                </c:pt>
                <c:pt idx="3">
                  <c:v>1.123E-2</c:v>
                </c:pt>
                <c:pt idx="4">
                  <c:v>1.2359999999999999E-2</c:v>
                </c:pt>
                <c:pt idx="5">
                  <c:v>1.303E-2</c:v>
                </c:pt>
                <c:pt idx="6">
                  <c:v>1.353E-2</c:v>
                </c:pt>
                <c:pt idx="7">
                  <c:v>1.473E-2</c:v>
                </c:pt>
                <c:pt idx="8">
                  <c:v>1.6150000000000001E-2</c:v>
                </c:pt>
                <c:pt idx="9">
                  <c:v>1.695E-2</c:v>
                </c:pt>
                <c:pt idx="10">
                  <c:v>1.797E-2</c:v>
                </c:pt>
                <c:pt idx="11">
                  <c:v>1.9539999999999998E-2</c:v>
                </c:pt>
                <c:pt idx="12">
                  <c:v>2.162E-2</c:v>
                </c:pt>
              </c:numCache>
            </c:numRef>
          </c:yVal>
        </c:ser>
        <c:ser>
          <c:idx val="1"/>
          <c:order val="1"/>
          <c:tx>
            <c:strRef>
              <c:f>Sheet2a!$V$4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Sheet2a!$U$7:$U$29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Sheet2a!$V$7:$V$29</c:f>
              <c:numCache>
                <c:formatCode>General</c:formatCode>
                <c:ptCount val="23"/>
                <c:pt idx="0">
                  <c:v>1.2070000000000001E-2</c:v>
                </c:pt>
                <c:pt idx="1">
                  <c:v>1.321E-2</c:v>
                </c:pt>
                <c:pt idx="2">
                  <c:v>1.3899999999999999E-2</c:v>
                </c:pt>
                <c:pt idx="3">
                  <c:v>1.4840000000000001E-2</c:v>
                </c:pt>
                <c:pt idx="4">
                  <c:v>1.6750000000000001E-2</c:v>
                </c:pt>
                <c:pt idx="5">
                  <c:v>1.8380000000000001E-2</c:v>
                </c:pt>
                <c:pt idx="6">
                  <c:v>1.9550000000000001E-2</c:v>
                </c:pt>
                <c:pt idx="7">
                  <c:v>2.1649999999999999E-2</c:v>
                </c:pt>
                <c:pt idx="8">
                  <c:v>2.29E-2</c:v>
                </c:pt>
                <c:pt idx="9">
                  <c:v>2.4590000000000001E-2</c:v>
                </c:pt>
                <c:pt idx="10">
                  <c:v>2.597E-2</c:v>
                </c:pt>
                <c:pt idx="11">
                  <c:v>2.8320000000000001E-2</c:v>
                </c:pt>
                <c:pt idx="12">
                  <c:v>3.1119999999999998E-2</c:v>
                </c:pt>
              </c:numCache>
            </c:numRef>
          </c:yVal>
        </c:ser>
        <c:ser>
          <c:idx val="2"/>
          <c:order val="2"/>
          <c:tx>
            <c:strRef>
              <c:f>Sheet2a!$X$4</c:f>
              <c:strCache>
                <c:ptCount val="1"/>
                <c:pt idx="0">
                  <c:v>2.7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Sheet2a!$W$7:$W$29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Sheet2a!$X$7:$X$29</c:f>
              <c:numCache>
                <c:formatCode>General</c:formatCode>
                <c:ptCount val="23"/>
                <c:pt idx="0">
                  <c:v>1.883E-2</c:v>
                </c:pt>
                <c:pt idx="1">
                  <c:v>2.0650000000000002E-2</c:v>
                </c:pt>
                <c:pt idx="2">
                  <c:v>2.1409999999999998E-2</c:v>
                </c:pt>
                <c:pt idx="3">
                  <c:v>2.315E-2</c:v>
                </c:pt>
                <c:pt idx="4">
                  <c:v>2.4819999999999998E-2</c:v>
                </c:pt>
                <c:pt idx="5">
                  <c:v>2.707E-2</c:v>
                </c:pt>
                <c:pt idx="6">
                  <c:v>2.9170000000000001E-2</c:v>
                </c:pt>
                <c:pt idx="7">
                  <c:v>3.1510000000000003E-2</c:v>
                </c:pt>
                <c:pt idx="8">
                  <c:v>3.4729999999999997E-2</c:v>
                </c:pt>
                <c:pt idx="9">
                  <c:v>3.8019999999999998E-2</c:v>
                </c:pt>
                <c:pt idx="10">
                  <c:v>4.0210000000000003E-2</c:v>
                </c:pt>
                <c:pt idx="11">
                  <c:v>4.2459999999999998E-2</c:v>
                </c:pt>
                <c:pt idx="12">
                  <c:v>4.5769999999999998E-2</c:v>
                </c:pt>
              </c:numCache>
            </c:numRef>
          </c:yVal>
        </c:ser>
        <c:ser>
          <c:idx val="3"/>
          <c:order val="3"/>
          <c:tx>
            <c:strRef>
              <c:f>Sheet2a!$Z$4</c:f>
              <c:strCache>
                <c:ptCount val="1"/>
                <c:pt idx="0">
                  <c:v>2.9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Sheet2a!$Y$7:$Y$29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Sheet2a!$Z$7:$Z$29</c:f>
              <c:numCache>
                <c:formatCode>General</c:formatCode>
                <c:ptCount val="23"/>
                <c:pt idx="0">
                  <c:v>2.7439999999999999E-2</c:v>
                </c:pt>
                <c:pt idx="1">
                  <c:v>2.9329999999999998E-2</c:v>
                </c:pt>
                <c:pt idx="2">
                  <c:v>3.1550000000000002E-2</c:v>
                </c:pt>
                <c:pt idx="3">
                  <c:v>3.4270000000000002E-2</c:v>
                </c:pt>
                <c:pt idx="4">
                  <c:v>3.8210000000000001E-2</c:v>
                </c:pt>
                <c:pt idx="5">
                  <c:v>4.1689999999999998E-2</c:v>
                </c:pt>
                <c:pt idx="6">
                  <c:v>4.5069999999999999E-2</c:v>
                </c:pt>
                <c:pt idx="7">
                  <c:v>4.7199999999999999E-2</c:v>
                </c:pt>
                <c:pt idx="8">
                  <c:v>5.1339999999999997E-2</c:v>
                </c:pt>
                <c:pt idx="9">
                  <c:v>5.6079999999999998E-2</c:v>
                </c:pt>
                <c:pt idx="10">
                  <c:v>5.9760000000000001E-2</c:v>
                </c:pt>
                <c:pt idx="11">
                  <c:v>6.3299999999999995E-2</c:v>
                </c:pt>
                <c:pt idx="12">
                  <c:v>6.7349999999999993E-2</c:v>
                </c:pt>
              </c:numCache>
            </c:numRef>
          </c:yVal>
        </c:ser>
        <c:ser>
          <c:idx val="4"/>
          <c:order val="4"/>
          <c:tx>
            <c:strRef>
              <c:f>Sheet2a!$T$4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Sheet2a!$U$38:$U$50</c:f>
              <c:numCache>
                <c:formatCode>0.00E+00</c:formatCode>
                <c:ptCount val="13"/>
                <c:pt idx="0">
                  <c:v>8.9458802994188957E-3</c:v>
                </c:pt>
                <c:pt idx="1">
                  <c:v>9.4891663265756817E-3</c:v>
                </c:pt>
                <c:pt idx="2">
                  <c:v>1.010854501720564E-2</c:v>
                </c:pt>
                <c:pt idx="3">
                  <c:v>1.0672243172277333E-2</c:v>
                </c:pt>
                <c:pt idx="4">
                  <c:v>1.1064787993768112E-2</c:v>
                </c:pt>
                <c:pt idx="5">
                  <c:v>1.1910968834291219E-2</c:v>
                </c:pt>
                <c:pt idx="6">
                  <c:v>1.2882510059661713E-2</c:v>
                </c:pt>
                <c:pt idx="7">
                  <c:v>1.3772854108859768E-2</c:v>
                </c:pt>
                <c:pt idx="8">
                  <c:v>1.4396221119798243E-2</c:v>
                </c:pt>
                <c:pt idx="9">
                  <c:v>1.5749007741119651E-2</c:v>
                </c:pt>
                <c:pt idx="10">
                  <c:v>1.7316766835774412E-2</c:v>
                </c:pt>
                <c:pt idx="11">
                  <c:v>1.8766415286854913E-2</c:v>
                </c:pt>
                <c:pt idx="12">
                  <c:v>1.978834813842175E-2</c:v>
                </c:pt>
              </c:numCache>
            </c:numRef>
          </c:yVal>
        </c:ser>
        <c:ser>
          <c:idx val="5"/>
          <c:order val="5"/>
          <c:tx>
            <c:strRef>
              <c:f>Sheet2a!$V$4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Sheet2a!$Y$38:$Y$50</c:f>
              <c:numCache>
                <c:formatCode>0.00E+00</c:formatCode>
                <c:ptCount val="13"/>
                <c:pt idx="0">
                  <c:v>1.3370022642027678E-2</c:v>
                </c:pt>
                <c:pt idx="1">
                  <c:v>1.421133370406436E-2</c:v>
                </c:pt>
                <c:pt idx="2">
                  <c:v>1.517579108353556E-2</c:v>
                </c:pt>
                <c:pt idx="3">
                  <c:v>1.6058312951445868E-2</c:v>
                </c:pt>
                <c:pt idx="4">
                  <c:v>1.6675481534224674E-2</c:v>
                </c:pt>
                <c:pt idx="5">
                  <c:v>1.8012881565877166E-2</c:v>
                </c:pt>
                <c:pt idx="6">
                  <c:v>1.9559711089803117E-2</c:v>
                </c:pt>
                <c:pt idx="7">
                  <c:v>2.0987282063306811E-2</c:v>
                </c:pt>
                <c:pt idx="8">
                  <c:v>2.1992192220624967E-2</c:v>
                </c:pt>
                <c:pt idx="9">
                  <c:v>2.4187381889582367E-2</c:v>
                </c:pt>
                <c:pt idx="10">
                  <c:v>2.6754261653869932E-2</c:v>
                </c:pt>
                <c:pt idx="11">
                  <c:v>2.9147599688063148E-2</c:v>
                </c:pt>
                <c:pt idx="12">
                  <c:v>3.0845269150699527E-2</c:v>
                </c:pt>
              </c:numCache>
            </c:numRef>
          </c:yVal>
        </c:ser>
        <c:ser>
          <c:idx val="6"/>
          <c:order val="6"/>
          <c:tx>
            <c:strRef>
              <c:f>Sheet2a!$X$4</c:f>
              <c:strCache>
                <c:ptCount val="1"/>
                <c:pt idx="0">
                  <c:v>2.7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Sheet2a!$AC$38:$AC$50</c:f>
              <c:numCache>
                <c:formatCode>0.00E+00</c:formatCode>
                <c:ptCount val="13"/>
                <c:pt idx="0">
                  <c:v>1.9443105463841155E-2</c:v>
                </c:pt>
                <c:pt idx="1">
                  <c:v>2.0720660988242597E-2</c:v>
                </c:pt>
                <c:pt idx="2">
                  <c:v>2.2194586385007983E-2</c:v>
                </c:pt>
                <c:pt idx="3">
                  <c:v>2.3551624465523353E-2</c:v>
                </c:pt>
                <c:pt idx="4">
                  <c:v>2.4505141353857247E-2</c:v>
                </c:pt>
                <c:pt idx="5">
                  <c:v>2.6583442261587886E-2</c:v>
                </c:pt>
                <c:pt idx="6">
                  <c:v>2.9006348532838989E-2</c:v>
                </c:pt>
                <c:pt idx="7">
                  <c:v>3.1259159201747419E-2</c:v>
                </c:pt>
                <c:pt idx="8">
                  <c:v>3.2853847499261513E-2</c:v>
                </c:pt>
                <c:pt idx="9">
                  <c:v>3.6360573414461153E-2</c:v>
                </c:pt>
                <c:pt idx="10">
                  <c:v>4.0496924263979633E-2</c:v>
                </c:pt>
                <c:pt idx="11">
                  <c:v>4.4383654290658603E-2</c:v>
                </c:pt>
                <c:pt idx="12">
                  <c:v>4.7155897456330607E-2</c:v>
                </c:pt>
              </c:numCache>
            </c:numRef>
          </c:yVal>
        </c:ser>
        <c:ser>
          <c:idx val="7"/>
          <c:order val="7"/>
          <c:tx>
            <c:strRef>
              <c:f>Sheet2a!$Z$4</c:f>
              <c:strCache>
                <c:ptCount val="1"/>
                <c:pt idx="0">
                  <c:v>2.9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Sheet2a!$AG$38:$AG$50</c:f>
              <c:numCache>
                <c:formatCode>0.00E+00</c:formatCode>
                <c:ptCount val="13"/>
                <c:pt idx="0">
                  <c:v>2.7642765046636403E-2</c:v>
                </c:pt>
                <c:pt idx="1">
                  <c:v>2.9553794665339611E-2</c:v>
                </c:pt>
                <c:pt idx="2">
                  <c:v>3.1773999838770536E-2</c:v>
                </c:pt>
                <c:pt idx="3">
                  <c:v>3.3831673818031961E-2</c:v>
                </c:pt>
                <c:pt idx="4">
                  <c:v>3.5284715553300885E-2</c:v>
                </c:pt>
                <c:pt idx="5">
                  <c:v>3.8470801707271664E-2</c:v>
                </c:pt>
                <c:pt idx="6">
                  <c:v>4.22148352209804E-2</c:v>
                </c:pt>
                <c:pt idx="7">
                  <c:v>4.5721168671622042E-2</c:v>
                </c:pt>
                <c:pt idx="8">
                  <c:v>4.8216135329596746E-2</c:v>
                </c:pt>
                <c:pt idx="9">
                  <c:v>5.3735246555399407E-2</c:v>
                </c:pt>
                <c:pt idx="10">
                  <c:v>6.0293246373097124E-2</c:v>
                </c:pt>
                <c:pt idx="11">
                  <c:v>6.6492475767745238E-2</c:v>
                </c:pt>
                <c:pt idx="12">
                  <c:v>7.0931187177354985E-2</c:v>
                </c:pt>
              </c:numCache>
            </c:numRef>
          </c:yVal>
        </c:ser>
        <c:axId val="90979712"/>
        <c:axId val="90989696"/>
      </c:scatterChart>
      <c:valAx>
        <c:axId val="90979712"/>
        <c:scaling>
          <c:logBase val="10"/>
          <c:orientation val="minMax"/>
        </c:scaling>
        <c:axPos val="b"/>
        <c:numFmt formatCode="General" sourceLinked="1"/>
        <c:tickLblPos val="nextTo"/>
        <c:crossAx val="90989696"/>
        <c:crossesAt val="1.0000000000000022E-3"/>
        <c:crossBetween val="midCat"/>
      </c:valAx>
      <c:valAx>
        <c:axId val="90989696"/>
        <c:scaling>
          <c:logBase val="10"/>
          <c:orientation val="minMax"/>
          <c:max val="0.1"/>
          <c:min val="3.0000000000000044E-3"/>
        </c:scaling>
        <c:axPos val="l"/>
        <c:majorGridlines/>
        <c:numFmt formatCode="General" sourceLinked="1"/>
        <c:tickLblPos val="nextTo"/>
        <c:crossAx val="909797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Sheet2a!$K$5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Sheet2a!$J$7:$J$29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Sheet2a!$K$7:$K$29</c:f>
              <c:numCache>
                <c:formatCode>General</c:formatCode>
                <c:ptCount val="23"/>
                <c:pt idx="0">
                  <c:v>1.8200000000000001E-2</c:v>
                </c:pt>
                <c:pt idx="1">
                  <c:v>1.8780000000000002E-2</c:v>
                </c:pt>
                <c:pt idx="2">
                  <c:v>1.9689999999999999E-2</c:v>
                </c:pt>
                <c:pt idx="3">
                  <c:v>2.179E-2</c:v>
                </c:pt>
                <c:pt idx="4">
                  <c:v>2.308E-2</c:v>
                </c:pt>
                <c:pt idx="5">
                  <c:v>2.4729999999999999E-2</c:v>
                </c:pt>
                <c:pt idx="6">
                  <c:v>2.7570000000000001E-2</c:v>
                </c:pt>
                <c:pt idx="7">
                  <c:v>2.9770000000000001E-2</c:v>
                </c:pt>
                <c:pt idx="8">
                  <c:v>3.0929999999999999E-2</c:v>
                </c:pt>
                <c:pt idx="9">
                  <c:v>3.3070000000000002E-2</c:v>
                </c:pt>
                <c:pt idx="10">
                  <c:v>3.5229999999999997E-2</c:v>
                </c:pt>
                <c:pt idx="11">
                  <c:v>3.7629999999999997E-2</c:v>
                </c:pt>
                <c:pt idx="12">
                  <c:v>4.1209999999999997E-2</c:v>
                </c:pt>
              </c:numCache>
            </c:numRef>
          </c:yVal>
        </c:ser>
        <c:ser>
          <c:idx val="1"/>
          <c:order val="1"/>
          <c:tx>
            <c:strRef>
              <c:f>Sheet2a!$M$5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Sheet2a!$L$7:$L$29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Sheet2a!$M$7:$M$29</c:f>
              <c:numCache>
                <c:formatCode>General</c:formatCode>
                <c:ptCount val="23"/>
                <c:pt idx="0">
                  <c:v>2.1090000000000001E-2</c:v>
                </c:pt>
                <c:pt idx="1">
                  <c:v>2.2880000000000001E-2</c:v>
                </c:pt>
                <c:pt idx="2">
                  <c:v>2.4320000000000001E-2</c:v>
                </c:pt>
                <c:pt idx="3">
                  <c:v>2.6599999999999999E-2</c:v>
                </c:pt>
                <c:pt idx="4">
                  <c:v>2.836E-2</c:v>
                </c:pt>
                <c:pt idx="5">
                  <c:v>3.116E-2</c:v>
                </c:pt>
                <c:pt idx="6">
                  <c:v>3.397E-2</c:v>
                </c:pt>
                <c:pt idx="7">
                  <c:v>3.6510000000000001E-2</c:v>
                </c:pt>
                <c:pt idx="8">
                  <c:v>3.918E-2</c:v>
                </c:pt>
                <c:pt idx="9">
                  <c:v>4.231E-2</c:v>
                </c:pt>
                <c:pt idx="10">
                  <c:v>4.4690000000000001E-2</c:v>
                </c:pt>
                <c:pt idx="11">
                  <c:v>4.759E-2</c:v>
                </c:pt>
                <c:pt idx="12">
                  <c:v>5.0619999999999998E-2</c:v>
                </c:pt>
              </c:numCache>
            </c:numRef>
          </c:yVal>
        </c:ser>
        <c:ser>
          <c:idx val="2"/>
          <c:order val="2"/>
          <c:tx>
            <c:strRef>
              <c:f>Sheet2a!$O$5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Sheet2a!$N$7:$N$29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Sheet2a!$O$7:$O$29</c:f>
              <c:numCache>
                <c:formatCode>General</c:formatCode>
                <c:ptCount val="23"/>
                <c:pt idx="0">
                  <c:v>2.7439999999999999E-2</c:v>
                </c:pt>
                <c:pt idx="1">
                  <c:v>2.9329999999999998E-2</c:v>
                </c:pt>
                <c:pt idx="2">
                  <c:v>3.1550000000000002E-2</c:v>
                </c:pt>
                <c:pt idx="3">
                  <c:v>3.4270000000000002E-2</c:v>
                </c:pt>
                <c:pt idx="4">
                  <c:v>3.8210000000000001E-2</c:v>
                </c:pt>
                <c:pt idx="5">
                  <c:v>4.1689999999999998E-2</c:v>
                </c:pt>
                <c:pt idx="6">
                  <c:v>4.5069999999999999E-2</c:v>
                </c:pt>
                <c:pt idx="7">
                  <c:v>4.7199999999999999E-2</c:v>
                </c:pt>
                <c:pt idx="8">
                  <c:v>5.1339999999999997E-2</c:v>
                </c:pt>
                <c:pt idx="9">
                  <c:v>5.6079999999999998E-2</c:v>
                </c:pt>
                <c:pt idx="10">
                  <c:v>5.9760000000000001E-2</c:v>
                </c:pt>
                <c:pt idx="11">
                  <c:v>6.3299999999999995E-2</c:v>
                </c:pt>
                <c:pt idx="12">
                  <c:v>6.7349999999999993E-2</c:v>
                </c:pt>
              </c:numCache>
            </c:numRef>
          </c:yVal>
        </c:ser>
        <c:ser>
          <c:idx val="3"/>
          <c:order val="3"/>
          <c:tx>
            <c:strRef>
              <c:f>Sheet2a!$Q$5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Sheet2a!$P$7:$P$29</c:f>
              <c:numCache>
                <c:formatCode>General</c:formatCode>
                <c:ptCount val="23"/>
              </c:numCache>
            </c:numRef>
          </c:xVal>
          <c:yVal>
            <c:numRef>
              <c:f>Sheet2a!$Q$7:$Q$29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Sheet2a!$K$5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Sheet2a!$E$38:$E$50</c:f>
              <c:numCache>
                <c:formatCode>0.00E+00</c:formatCode>
                <c:ptCount val="13"/>
                <c:pt idx="0">
                  <c:v>1.9621039267418493E-2</c:v>
                </c:pt>
                <c:pt idx="1">
                  <c:v>2.068390694941211E-2</c:v>
                </c:pt>
                <c:pt idx="2">
                  <c:v>2.1906948513013783E-2</c:v>
                </c:pt>
                <c:pt idx="3">
                  <c:v>2.303017961923982E-2</c:v>
                </c:pt>
                <c:pt idx="4">
                  <c:v>2.3817899865625429E-2</c:v>
                </c:pt>
                <c:pt idx="5">
                  <c:v>2.5530816714007965E-2</c:v>
                </c:pt>
                <c:pt idx="6">
                  <c:v>2.7521430978210186E-2</c:v>
                </c:pt>
                <c:pt idx="7">
                  <c:v>2.9366854675039186E-2</c:v>
                </c:pt>
                <c:pt idx="8">
                  <c:v>3.0670316126328749E-2</c:v>
                </c:pt>
                <c:pt idx="9">
                  <c:v>3.3529273745892714E-2</c:v>
                </c:pt>
                <c:pt idx="10">
                  <c:v>3.6890368038263968E-2</c:v>
                </c:pt>
                <c:pt idx="11">
                  <c:v>4.0039501200678604E-2</c:v>
                </c:pt>
                <c:pt idx="12">
                  <c:v>4.2281134698516291E-2</c:v>
                </c:pt>
              </c:numCache>
            </c:numRef>
          </c:yVal>
        </c:ser>
        <c:ser>
          <c:idx val="5"/>
          <c:order val="5"/>
          <c:tx>
            <c:strRef>
              <c:f>Sheet2a!$M$5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Sheet2a!$I$38:$I$50</c:f>
              <c:numCache>
                <c:formatCode>0.00E+00</c:formatCode>
                <c:ptCount val="13"/>
                <c:pt idx="0">
                  <c:v>2.2991214617621807E-2</c:v>
                </c:pt>
                <c:pt idx="1">
                  <c:v>2.4391596007529468E-2</c:v>
                </c:pt>
                <c:pt idx="2">
                  <c:v>2.6009999200401274E-2</c:v>
                </c:pt>
                <c:pt idx="3">
                  <c:v>2.7502499496833976E-2</c:v>
                </c:pt>
                <c:pt idx="4">
                  <c:v>2.8552507412310916E-2</c:v>
                </c:pt>
                <c:pt idx="5">
                  <c:v>3.0844585893405128E-2</c:v>
                </c:pt>
                <c:pt idx="6">
                  <c:v>3.3522164600947237E-2</c:v>
                </c:pt>
                <c:pt idx="7">
                  <c:v>3.6016442815377095E-2</c:v>
                </c:pt>
                <c:pt idx="8">
                  <c:v>3.7784497184928621E-2</c:v>
                </c:pt>
                <c:pt idx="9">
                  <c:v>4.1678720331780855E-2</c:v>
                </c:pt>
                <c:pt idx="10">
                  <c:v>4.6281591928970266E-2</c:v>
                </c:pt>
                <c:pt idx="11">
                  <c:v>5.0614311994191183E-2</c:v>
                </c:pt>
                <c:pt idx="12">
                  <c:v>5.3708379897109408E-2</c:v>
                </c:pt>
              </c:numCache>
            </c:numRef>
          </c:yVal>
        </c:ser>
        <c:ser>
          <c:idx val="6"/>
          <c:order val="6"/>
          <c:tx>
            <c:strRef>
              <c:f>Sheet2a!$O$5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Sheet2a!$M$38:$M$50</c:f>
              <c:numCache>
                <c:formatCode>0.00E+00</c:formatCode>
                <c:ptCount val="13"/>
                <c:pt idx="0">
                  <c:v>2.7642765046636403E-2</c:v>
                </c:pt>
                <c:pt idx="1">
                  <c:v>2.9553794665339611E-2</c:v>
                </c:pt>
                <c:pt idx="2">
                  <c:v>3.1773999838770536E-2</c:v>
                </c:pt>
                <c:pt idx="3">
                  <c:v>3.3831673818031961E-2</c:v>
                </c:pt>
                <c:pt idx="4">
                  <c:v>3.5284715553300885E-2</c:v>
                </c:pt>
                <c:pt idx="5">
                  <c:v>3.8470801707271664E-2</c:v>
                </c:pt>
                <c:pt idx="6">
                  <c:v>4.22148352209804E-2</c:v>
                </c:pt>
                <c:pt idx="7">
                  <c:v>4.5721168671622042E-2</c:v>
                </c:pt>
                <c:pt idx="8">
                  <c:v>4.8216135329596746E-2</c:v>
                </c:pt>
                <c:pt idx="9">
                  <c:v>5.3735246555399407E-2</c:v>
                </c:pt>
                <c:pt idx="10">
                  <c:v>6.0293246373097124E-2</c:v>
                </c:pt>
                <c:pt idx="11">
                  <c:v>6.6492475767745238E-2</c:v>
                </c:pt>
                <c:pt idx="12">
                  <c:v>7.0931187177354985E-2</c:v>
                </c:pt>
              </c:numCache>
            </c:numRef>
          </c:yVal>
        </c:ser>
        <c:ser>
          <c:idx val="7"/>
          <c:order val="7"/>
          <c:tx>
            <c:strRef>
              <c:f>Sheet2a!$Q$5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Sheet2a!$Q$38:$Q$50</c:f>
              <c:numCache>
                <c:formatCode>0.00E+00</c:formatCode>
                <c:ptCount val="13"/>
                <c:pt idx="0">
                  <c:v>3.3620400774894699E-2</c:v>
                </c:pt>
                <c:pt idx="1">
                  <c:v>3.6251049806865804E-2</c:v>
                </c:pt>
                <c:pt idx="2">
                  <c:v>3.9324640187101564E-2</c:v>
                </c:pt>
                <c:pt idx="3">
                  <c:v>4.2188135637126964E-2</c:v>
                </c:pt>
                <c:pt idx="4">
                  <c:v>4.4218009064353678E-2</c:v>
                </c:pt>
                <c:pt idx="5">
                  <c:v>4.8688941836243581E-2</c:v>
                </c:pt>
                <c:pt idx="6">
                  <c:v>5.3973032317339367E-2</c:v>
                </c:pt>
                <c:pt idx="7">
                  <c:v>5.8946001371432841E-2</c:v>
                </c:pt>
                <c:pt idx="8">
                  <c:v>6.2496424634191985E-2</c:v>
                </c:pt>
                <c:pt idx="9">
                  <c:v>7.0377972561384144E-2</c:v>
                </c:pt>
                <c:pt idx="10">
                  <c:v>7.9778718368446966E-2</c:v>
                </c:pt>
                <c:pt idx="11">
                  <c:v>8.8686369784445024E-2</c:v>
                </c:pt>
                <c:pt idx="12">
                  <c:v>9.5070376253742914E-2</c:v>
                </c:pt>
              </c:numCache>
            </c:numRef>
          </c:yVal>
        </c:ser>
        <c:axId val="91117824"/>
        <c:axId val="91140096"/>
      </c:scatterChart>
      <c:valAx>
        <c:axId val="91117824"/>
        <c:scaling>
          <c:logBase val="10"/>
          <c:orientation val="minMax"/>
        </c:scaling>
        <c:axPos val="b"/>
        <c:numFmt formatCode="General" sourceLinked="1"/>
        <c:tickLblPos val="nextTo"/>
        <c:crossAx val="91140096"/>
        <c:crossesAt val="1.0000000000000022E-3"/>
        <c:crossBetween val="midCat"/>
      </c:valAx>
      <c:valAx>
        <c:axId val="91140096"/>
        <c:scaling>
          <c:logBase val="10"/>
          <c:orientation val="minMax"/>
          <c:max val="0.1"/>
          <c:min val="3.0000000000000009E-3"/>
        </c:scaling>
        <c:axPos val="l"/>
        <c:majorGridlines/>
        <c:numFmt formatCode="General" sourceLinked="1"/>
        <c:tickLblPos val="nextTo"/>
        <c:crossAx val="91117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  <c:layout>
        <c:manualLayout>
          <c:xMode val="edge"/>
          <c:yMode val="edge"/>
          <c:x val="0.31868878711445836"/>
          <c:y val="8.7177375068643675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Sheet2b!$T$4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Sheet2b!$S$7:$S$29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Sheet2b!$T$7:$T$29</c:f>
              <c:numCache>
                <c:formatCode>General</c:formatCode>
                <c:ptCount val="23"/>
                <c:pt idx="0">
                  <c:v>8.646269774772666E-3</c:v>
                </c:pt>
                <c:pt idx="1">
                  <c:v>9.1430756528134965E-3</c:v>
                </c:pt>
                <c:pt idx="2">
                  <c:v>1.0066824082295808E-2</c:v>
                </c:pt>
                <c:pt idx="3">
                  <c:v>1.0730525684991563E-2</c:v>
                </c:pt>
                <c:pt idx="4">
                  <c:v>1.1856101502428265E-2</c:v>
                </c:pt>
                <c:pt idx="5">
                  <c:v>1.25198031051236E-2</c:v>
                </c:pt>
                <c:pt idx="6">
                  <c:v>1.3012727687242176E-2</c:v>
                </c:pt>
                <c:pt idx="7">
                  <c:v>1.4219810719045E-2</c:v>
                </c:pt>
                <c:pt idx="8">
                  <c:v>1.5652008914335335E-2</c:v>
                </c:pt>
                <c:pt idx="9">
                  <c:v>1.6428268098773999E-2</c:v>
                </c:pt>
                <c:pt idx="10">
                  <c:v>1.7468455405922741E-2</c:v>
                </c:pt>
                <c:pt idx="11">
                  <c:v>1.9036498958489526E-2</c:v>
                </c:pt>
                <c:pt idx="12">
                  <c:v>2.1089704501330794E-2</c:v>
                </c:pt>
              </c:numCache>
            </c:numRef>
          </c:yVal>
        </c:ser>
        <c:ser>
          <c:idx val="1"/>
          <c:order val="1"/>
          <c:tx>
            <c:strRef>
              <c:f>Sheet2b!$V$4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Sheet2b!$U$7:$U$29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Sheet2b!$V$7:$V$29</c:f>
              <c:numCache>
                <c:formatCode>General</c:formatCode>
                <c:ptCount val="23"/>
                <c:pt idx="0">
                  <c:v>1.0092852208996961E-2</c:v>
                </c:pt>
                <c:pt idx="1">
                  <c:v>1.1298397728999888E-2</c:v>
                </c:pt>
                <c:pt idx="2">
                  <c:v>1.2046840572668768E-2</c:v>
                </c:pt>
                <c:pt idx="3">
                  <c:v>1.3036392520337687E-2</c:v>
                </c:pt>
                <c:pt idx="4">
                  <c:v>1.5090843010676357E-2</c:v>
                </c:pt>
                <c:pt idx="5">
                  <c:v>1.6843907121013888E-2</c:v>
                </c:pt>
                <c:pt idx="6">
                  <c:v>1.8079591279016819E-2</c:v>
                </c:pt>
                <c:pt idx="7">
                  <c:v>2.0319896703688948E-2</c:v>
                </c:pt>
                <c:pt idx="8">
                  <c:v>2.1661066094692712E-2</c:v>
                </c:pt>
                <c:pt idx="9">
                  <c:v>2.3464361268363404E-2</c:v>
                </c:pt>
                <c:pt idx="10">
                  <c:v>2.4926085211367185E-2</c:v>
                </c:pt>
                <c:pt idx="11">
                  <c:v>2.743763837804045E-2</c:v>
                </c:pt>
                <c:pt idx="12">
                  <c:v>2.8371936156042783E-2</c:v>
                </c:pt>
              </c:numCache>
            </c:numRef>
          </c:yVal>
        </c:ser>
        <c:ser>
          <c:idx val="2"/>
          <c:order val="2"/>
          <c:tx>
            <c:strRef>
              <c:f>Sheet2b!$X$4</c:f>
              <c:strCache>
                <c:ptCount val="1"/>
                <c:pt idx="0">
                  <c:v>2.7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Sheet2b!$W$7:$W$29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Sheet2b!$X$7:$X$29</c:f>
              <c:numCache>
                <c:formatCode>General</c:formatCode>
                <c:ptCount val="23"/>
                <c:pt idx="0">
                  <c:v>1.5167399483278284E-2</c:v>
                </c:pt>
                <c:pt idx="1">
                  <c:v>1.7012847710083327E-2</c:v>
                </c:pt>
                <c:pt idx="2">
                  <c:v>1.7765825406397789E-2</c:v>
                </c:pt>
                <c:pt idx="3">
                  <c:v>1.9506814299610334E-2</c:v>
                </c:pt>
                <c:pt idx="4">
                  <c:v>2.118251610932732E-2</c:v>
                </c:pt>
                <c:pt idx="5">
                  <c:v>2.3424039309338313E-2</c:v>
                </c:pt>
                <c:pt idx="6">
                  <c:v>2.5548045759057496E-2</c:v>
                </c:pt>
                <c:pt idx="7">
                  <c:v>2.788967582042837E-2</c:v>
                </c:pt>
                <c:pt idx="8">
                  <c:v>3.1101800328405503E-2</c:v>
                </c:pt>
                <c:pt idx="9">
                  <c:v>3.4396621808810125E-2</c:v>
                </c:pt>
                <c:pt idx="10">
                  <c:v>3.6581562869791764E-2</c:v>
                </c:pt>
                <c:pt idx="11">
                  <c:v>3.8849200903200876E-2</c:v>
                </c:pt>
                <c:pt idx="12">
                  <c:v>4.2161432272537901E-2</c:v>
                </c:pt>
              </c:numCache>
            </c:numRef>
          </c:yVal>
        </c:ser>
        <c:ser>
          <c:idx val="3"/>
          <c:order val="3"/>
          <c:tx>
            <c:strRef>
              <c:f>Sheet2b!$Z$4</c:f>
              <c:strCache>
                <c:ptCount val="1"/>
                <c:pt idx="0">
                  <c:v>2.9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Sheet2b!$Y$7:$Y$29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Sheet2b!$Z$7:$Z$29</c:f>
              <c:numCache>
                <c:formatCode>General</c:formatCode>
                <c:ptCount val="23"/>
                <c:pt idx="0">
                  <c:v>2.124556390015089E-2</c:v>
                </c:pt>
                <c:pt idx="1">
                  <c:v>2.3161824938353726E-2</c:v>
                </c:pt>
                <c:pt idx="2">
                  <c:v>2.5380419504626134E-2</c:v>
                </c:pt>
                <c:pt idx="3">
                  <c:v>2.8092529094658068E-2</c:v>
                </c:pt>
                <c:pt idx="4">
                  <c:v>3.2036203203442408E-2</c:v>
                </c:pt>
                <c:pt idx="5">
                  <c:v>3.5530823101418307E-2</c:v>
                </c:pt>
                <c:pt idx="6">
                  <c:v>3.894541353608149E-2</c:v>
                </c:pt>
                <c:pt idx="7">
                  <c:v>4.1061748232565642E-2</c:v>
                </c:pt>
                <c:pt idx="8">
                  <c:v>4.5201049918336088E-2</c:v>
                </c:pt>
                <c:pt idx="9">
                  <c:v>4.9967249066720267E-2</c:v>
                </c:pt>
                <c:pt idx="10">
                  <c:v>5.3653050460387083E-2</c:v>
                </c:pt>
                <c:pt idx="11">
                  <c:v>5.7205469415199675E-2</c:v>
                </c:pt>
                <c:pt idx="12">
                  <c:v>6.1264741637657404E-2</c:v>
                </c:pt>
              </c:numCache>
            </c:numRef>
          </c:yVal>
        </c:ser>
        <c:ser>
          <c:idx val="4"/>
          <c:order val="4"/>
          <c:tx>
            <c:strRef>
              <c:f>Sheet2b!$T$4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Sheet2b!$U$38:$U$50</c:f>
              <c:numCache>
                <c:formatCode>0.00E+00</c:formatCode>
                <c:ptCount val="13"/>
                <c:pt idx="0">
                  <c:v>6.4367989811382554E-3</c:v>
                </c:pt>
                <c:pt idx="1">
                  <c:v>6.9800850082950405E-3</c:v>
                </c:pt>
                <c:pt idx="2">
                  <c:v>7.5994636989249985E-3</c:v>
                </c:pt>
                <c:pt idx="3">
                  <c:v>8.1631618539966932E-3</c:v>
                </c:pt>
                <c:pt idx="4">
                  <c:v>8.5557066754874712E-3</c:v>
                </c:pt>
                <c:pt idx="5">
                  <c:v>9.4018875160105791E-3</c:v>
                </c:pt>
                <c:pt idx="6">
                  <c:v>1.0373428741381072E-2</c:v>
                </c:pt>
                <c:pt idx="7">
                  <c:v>1.1263772790579128E-2</c:v>
                </c:pt>
                <c:pt idx="8">
                  <c:v>1.1887139801517604E-2</c:v>
                </c:pt>
                <c:pt idx="9">
                  <c:v>1.3239926422839011E-2</c:v>
                </c:pt>
                <c:pt idx="10">
                  <c:v>1.4807685517493771E-2</c:v>
                </c:pt>
                <c:pt idx="11">
                  <c:v>1.6257333968574275E-2</c:v>
                </c:pt>
                <c:pt idx="12">
                  <c:v>1.7279266820141113E-2</c:v>
                </c:pt>
              </c:numCache>
            </c:numRef>
          </c:yVal>
        </c:ser>
        <c:ser>
          <c:idx val="5"/>
          <c:order val="5"/>
          <c:tx>
            <c:strRef>
              <c:f>Sheet2b!$V$4</c:f>
              <c:strCache>
                <c:ptCount val="1"/>
                <c:pt idx="0">
                  <c:v>2.5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Sheet2b!$Y$38:$Y$50</c:f>
              <c:numCache>
                <c:formatCode>0.00E+00</c:formatCode>
                <c:ptCount val="13"/>
                <c:pt idx="0">
                  <c:v>9.6571337915748682E-3</c:v>
                </c:pt>
                <c:pt idx="1">
                  <c:v>1.049844485361155E-2</c:v>
                </c:pt>
                <c:pt idx="2">
                  <c:v>1.1462902233082752E-2</c:v>
                </c:pt>
                <c:pt idx="3">
                  <c:v>1.234542410099306E-2</c:v>
                </c:pt>
                <c:pt idx="4">
                  <c:v>1.2962592683771867E-2</c:v>
                </c:pt>
                <c:pt idx="5">
                  <c:v>1.4299992715424354E-2</c:v>
                </c:pt>
                <c:pt idx="6">
                  <c:v>1.5846822239350307E-2</c:v>
                </c:pt>
                <c:pt idx="7">
                  <c:v>1.7274393212854004E-2</c:v>
                </c:pt>
                <c:pt idx="8">
                  <c:v>1.8279303370172157E-2</c:v>
                </c:pt>
                <c:pt idx="9">
                  <c:v>2.0474493039129557E-2</c:v>
                </c:pt>
                <c:pt idx="10">
                  <c:v>2.3041372803417122E-2</c:v>
                </c:pt>
                <c:pt idx="11">
                  <c:v>2.5434710837610338E-2</c:v>
                </c:pt>
                <c:pt idx="12">
                  <c:v>2.7132380300246717E-2</c:v>
                </c:pt>
              </c:numCache>
            </c:numRef>
          </c:yVal>
        </c:ser>
        <c:ser>
          <c:idx val="6"/>
          <c:order val="6"/>
          <c:tx>
            <c:strRef>
              <c:f>Sheet2b!$X$4</c:f>
              <c:strCache>
                <c:ptCount val="1"/>
                <c:pt idx="0">
                  <c:v>2.7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Sheet2b!$AC$38:$AC$50</c:f>
              <c:numCache>
                <c:formatCode>0.00E+00</c:formatCode>
                <c:ptCount val="13"/>
                <c:pt idx="0">
                  <c:v>1.4112167862800225E-2</c:v>
                </c:pt>
                <c:pt idx="1">
                  <c:v>1.5389723387201668E-2</c:v>
                </c:pt>
                <c:pt idx="2">
                  <c:v>1.6863648783967056E-2</c:v>
                </c:pt>
                <c:pt idx="3">
                  <c:v>1.8220686864482423E-2</c:v>
                </c:pt>
                <c:pt idx="4">
                  <c:v>1.9174203752816317E-2</c:v>
                </c:pt>
                <c:pt idx="5">
                  <c:v>2.1252504660546956E-2</c:v>
                </c:pt>
                <c:pt idx="6">
                  <c:v>2.3675410931798063E-2</c:v>
                </c:pt>
                <c:pt idx="7">
                  <c:v>2.5928221600706486E-2</c:v>
                </c:pt>
                <c:pt idx="8">
                  <c:v>2.7522909898220586E-2</c:v>
                </c:pt>
                <c:pt idx="9">
                  <c:v>3.1029635813420223E-2</c:v>
                </c:pt>
                <c:pt idx="10">
                  <c:v>3.51659866629387E-2</c:v>
                </c:pt>
                <c:pt idx="11">
                  <c:v>3.905271668961767E-2</c:v>
                </c:pt>
                <c:pt idx="12">
                  <c:v>4.1824959855289681E-2</c:v>
                </c:pt>
              </c:numCache>
            </c:numRef>
          </c:yVal>
        </c:ser>
        <c:ser>
          <c:idx val="7"/>
          <c:order val="7"/>
          <c:tx>
            <c:strRef>
              <c:f>Sheet2b!$Z$4</c:f>
              <c:strCache>
                <c:ptCount val="1"/>
                <c:pt idx="0">
                  <c:v>2.9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Sheet2b!$AG$38:$AG$50</c:f>
              <c:numCache>
                <c:formatCode>0.00E+00</c:formatCode>
                <c:ptCount val="13"/>
                <c:pt idx="0">
                  <c:v>2.0184041721254306E-2</c:v>
                </c:pt>
                <c:pt idx="1">
                  <c:v>2.2095071339957514E-2</c:v>
                </c:pt>
                <c:pt idx="2">
                  <c:v>2.4315276513388436E-2</c:v>
                </c:pt>
                <c:pt idx="3">
                  <c:v>2.6372950492649861E-2</c:v>
                </c:pt>
                <c:pt idx="4">
                  <c:v>2.7825992227918792E-2</c:v>
                </c:pt>
                <c:pt idx="5">
                  <c:v>3.1012078381889567E-2</c:v>
                </c:pt>
                <c:pt idx="6">
                  <c:v>3.4756111895598303E-2</c:v>
                </c:pt>
                <c:pt idx="7">
                  <c:v>3.8262445346239946E-2</c:v>
                </c:pt>
                <c:pt idx="8">
                  <c:v>4.0757412004214649E-2</c:v>
                </c:pt>
                <c:pt idx="9">
                  <c:v>4.6276523230017311E-2</c:v>
                </c:pt>
                <c:pt idx="10">
                  <c:v>5.2834523047715028E-2</c:v>
                </c:pt>
                <c:pt idx="11">
                  <c:v>5.9033752442363141E-2</c:v>
                </c:pt>
                <c:pt idx="12">
                  <c:v>6.3472463851972888E-2</c:v>
                </c:pt>
              </c:numCache>
            </c:numRef>
          </c:yVal>
        </c:ser>
        <c:axId val="92235264"/>
        <c:axId val="92236800"/>
      </c:scatterChart>
      <c:valAx>
        <c:axId val="92235264"/>
        <c:scaling>
          <c:logBase val="10"/>
          <c:orientation val="minMax"/>
        </c:scaling>
        <c:axPos val="b"/>
        <c:numFmt formatCode="General" sourceLinked="1"/>
        <c:tickLblPos val="nextTo"/>
        <c:crossAx val="92236800"/>
        <c:crossesAt val="1.0000000000000026E-3"/>
        <c:crossBetween val="midCat"/>
      </c:valAx>
      <c:valAx>
        <c:axId val="92236800"/>
        <c:scaling>
          <c:logBase val="10"/>
          <c:orientation val="minMax"/>
          <c:max val="0.1"/>
          <c:min val="3.0000000000000053E-3"/>
        </c:scaling>
        <c:axPos val="l"/>
        <c:majorGridlines/>
        <c:numFmt formatCode="General" sourceLinked="1"/>
        <c:tickLblPos val="nextTo"/>
        <c:crossAx val="92235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T dependence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Sheet2b!$K$5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Sheet2b!$J$7:$J$29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Sheet2b!$K$7:$K$29</c:f>
              <c:numCache>
                <c:formatCode>General</c:formatCode>
                <c:ptCount val="23"/>
                <c:pt idx="0">
                  <c:v>1.1749146070589144E-2</c:v>
                </c:pt>
                <c:pt idx="1">
                  <c:v>1.222403380016592E-2</c:v>
                </c:pt>
                <c:pt idx="2">
                  <c:v>1.2972238208636572E-2</c:v>
                </c:pt>
                <c:pt idx="3">
                  <c:v>1.4721464953553334E-2</c:v>
                </c:pt>
                <c:pt idx="4">
                  <c:v>1.5821564586098701E-2</c:v>
                </c:pt>
                <c:pt idx="5">
                  <c:v>1.7194980897537581E-2</c:v>
                </c:pt>
                <c:pt idx="6">
                  <c:v>1.9562586628450489E-2</c:v>
                </c:pt>
                <c:pt idx="7">
                  <c:v>2.1390391918549568E-2</c:v>
                </c:pt>
                <c:pt idx="8">
                  <c:v>2.2353833211648366E-2</c:v>
                </c:pt>
                <c:pt idx="9">
                  <c:v>2.4130391624454513E-2</c:v>
                </c:pt>
                <c:pt idx="10">
                  <c:v>2.5944531080608707E-2</c:v>
                </c:pt>
                <c:pt idx="11">
                  <c:v>2.7936326378043736E-2</c:v>
                </c:pt>
                <c:pt idx="12">
                  <c:v>3.0915478177980366E-2</c:v>
                </c:pt>
              </c:numCache>
            </c:numRef>
          </c:yVal>
        </c:ser>
        <c:ser>
          <c:idx val="1"/>
          <c:order val="1"/>
          <c:tx>
            <c:strRef>
              <c:f>Sheet2b!$M$5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Sheet2b!$L$7:$L$29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Sheet2b!$M$7:$M$29</c:f>
              <c:numCache>
                <c:formatCode>General</c:formatCode>
                <c:ptCount val="23"/>
                <c:pt idx="0">
                  <c:v>1.6330911219335102E-2</c:v>
                </c:pt>
                <c:pt idx="1">
                  <c:v>1.8115573188887825E-2</c:v>
                </c:pt>
                <c:pt idx="2">
                  <c:v>1.9567153085782194E-2</c:v>
                </c:pt>
                <c:pt idx="3">
                  <c:v>2.1845269977792077E-2</c:v>
                </c:pt>
                <c:pt idx="4">
                  <c:v>2.3621707698637057E-2</c:v>
                </c:pt>
                <c:pt idx="5">
                  <c:v>2.6417952259226447E-2</c:v>
                </c:pt>
                <c:pt idx="6">
                  <c:v>2.9214196819815835E-2</c:v>
                </c:pt>
                <c:pt idx="7">
                  <c:v>3.1780162416592359E-2</c:v>
                </c:pt>
                <c:pt idx="8">
                  <c:v>3.4436594749152297E-2</c:v>
                </c:pt>
                <c:pt idx="9">
                  <c:v>3.7565921382400037E-2</c:v>
                </c:pt>
                <c:pt idx="10">
                  <c:v>3.9946841383254959E-2</c:v>
                </c:pt>
                <c:pt idx="11">
                  <c:v>4.2866449674458747E-2</c:v>
                </c:pt>
                <c:pt idx="12">
                  <c:v>4.588886107450757E-2</c:v>
                </c:pt>
              </c:numCache>
            </c:numRef>
          </c:yVal>
        </c:ser>
        <c:ser>
          <c:idx val="2"/>
          <c:order val="2"/>
          <c:tx>
            <c:strRef>
              <c:f>Sheet2b!$O$5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Sheet2b!$N$7:$N$29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961.29309999999998</c:v>
                </c:pt>
              </c:numCache>
            </c:numRef>
          </c:xVal>
          <c:yVal>
            <c:numRef>
              <c:f>Sheet2b!$O$7:$O$29</c:f>
              <c:numCache>
                <c:formatCode>General</c:formatCode>
                <c:ptCount val="23"/>
                <c:pt idx="0">
                  <c:v>2.124556390015089E-2</c:v>
                </c:pt>
                <c:pt idx="1">
                  <c:v>2.3161824938353726E-2</c:v>
                </c:pt>
                <c:pt idx="2">
                  <c:v>2.5380419504626134E-2</c:v>
                </c:pt>
                <c:pt idx="3">
                  <c:v>2.8092529094658068E-2</c:v>
                </c:pt>
                <c:pt idx="4">
                  <c:v>3.2036203203442408E-2</c:v>
                </c:pt>
                <c:pt idx="5">
                  <c:v>3.5530823101418307E-2</c:v>
                </c:pt>
                <c:pt idx="6">
                  <c:v>3.894541353608149E-2</c:v>
                </c:pt>
                <c:pt idx="7">
                  <c:v>4.1061748232565642E-2</c:v>
                </c:pt>
                <c:pt idx="8">
                  <c:v>4.5201049918336088E-2</c:v>
                </c:pt>
                <c:pt idx="9">
                  <c:v>4.9967249066720267E-2</c:v>
                </c:pt>
                <c:pt idx="10">
                  <c:v>5.3653050460387083E-2</c:v>
                </c:pt>
                <c:pt idx="11">
                  <c:v>5.7205469415199675E-2</c:v>
                </c:pt>
                <c:pt idx="12">
                  <c:v>6.1264741637657404E-2</c:v>
                </c:pt>
              </c:numCache>
            </c:numRef>
          </c:yVal>
        </c:ser>
        <c:ser>
          <c:idx val="3"/>
          <c:order val="3"/>
          <c:tx>
            <c:strRef>
              <c:f>Sheet2b!$Q$5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Sheet2b!$P$7:$P$29</c:f>
              <c:numCache>
                <c:formatCode>General</c:formatCode>
                <c:ptCount val="23"/>
              </c:numCache>
            </c:numRef>
          </c:xVal>
          <c:yVal>
            <c:numRef>
              <c:f>Sheet2b!$Q$7:$Q$29</c:f>
              <c:numCache>
                <c:formatCode>General</c:formatCode>
                <c:ptCount val="23"/>
              </c:numCache>
            </c:numRef>
          </c:yVal>
        </c:ser>
        <c:ser>
          <c:idx val="4"/>
          <c:order val="4"/>
          <c:tx>
            <c:strRef>
              <c:f>Sheet2b!$K$5</c:f>
              <c:strCache>
                <c:ptCount val="1"/>
                <c:pt idx="0">
                  <c:v>55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Sheet2b!$E$38:$E$50</c:f>
              <c:numCache>
                <c:formatCode>0.00E+00</c:formatCode>
                <c:ptCount val="13"/>
                <c:pt idx="0">
                  <c:v>1.3430304402157086E-2</c:v>
                </c:pt>
                <c:pt idx="1">
                  <c:v>1.4493172084150706E-2</c:v>
                </c:pt>
                <c:pt idx="2">
                  <c:v>1.5716213647752379E-2</c:v>
                </c:pt>
                <c:pt idx="3">
                  <c:v>1.6839444753978413E-2</c:v>
                </c:pt>
                <c:pt idx="4">
                  <c:v>1.7627165000364025E-2</c:v>
                </c:pt>
                <c:pt idx="5">
                  <c:v>1.9340081848746561E-2</c:v>
                </c:pt>
                <c:pt idx="6">
                  <c:v>2.1330696112948782E-2</c:v>
                </c:pt>
                <c:pt idx="7">
                  <c:v>2.3176119809777782E-2</c:v>
                </c:pt>
                <c:pt idx="8">
                  <c:v>2.4479581261067349E-2</c:v>
                </c:pt>
                <c:pt idx="9">
                  <c:v>2.733853888063131E-2</c:v>
                </c:pt>
                <c:pt idx="10">
                  <c:v>3.0699633173002564E-2</c:v>
                </c:pt>
                <c:pt idx="11">
                  <c:v>3.3848766335417196E-2</c:v>
                </c:pt>
                <c:pt idx="12">
                  <c:v>3.6090399833254891E-2</c:v>
                </c:pt>
              </c:numCache>
            </c:numRef>
          </c:yVal>
        </c:ser>
        <c:ser>
          <c:idx val="5"/>
          <c:order val="5"/>
          <c:tx>
            <c:strRef>
              <c:f>Sheet2b!$M$5</c:f>
              <c:strCache>
                <c:ptCount val="1"/>
                <c:pt idx="0">
                  <c:v>85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Sheet2b!$I$38:$I$50</c:f>
              <c:numCache>
                <c:formatCode>0.00E+00</c:formatCode>
                <c:ptCount val="13"/>
                <c:pt idx="0">
                  <c:v>1.6225741737415499E-2</c:v>
                </c:pt>
                <c:pt idx="1">
                  <c:v>1.7626123127323163E-2</c:v>
                </c:pt>
                <c:pt idx="2">
                  <c:v>1.9244526320194969E-2</c:v>
                </c:pt>
                <c:pt idx="3">
                  <c:v>2.0737026616627671E-2</c:v>
                </c:pt>
                <c:pt idx="4">
                  <c:v>2.1787034532104607E-2</c:v>
                </c:pt>
                <c:pt idx="5">
                  <c:v>2.407911301319882E-2</c:v>
                </c:pt>
                <c:pt idx="6">
                  <c:v>2.6756691720740924E-2</c:v>
                </c:pt>
                <c:pt idx="7">
                  <c:v>2.9250969935170786E-2</c:v>
                </c:pt>
                <c:pt idx="8">
                  <c:v>3.1019024304722316E-2</c:v>
                </c:pt>
                <c:pt idx="9">
                  <c:v>3.491324745157455E-2</c:v>
                </c:pt>
                <c:pt idx="10">
                  <c:v>3.951611904876396E-2</c:v>
                </c:pt>
                <c:pt idx="11">
                  <c:v>4.3848839113984878E-2</c:v>
                </c:pt>
                <c:pt idx="12">
                  <c:v>4.6942907016903103E-2</c:v>
                </c:pt>
              </c:numCache>
            </c:numRef>
          </c:yVal>
        </c:ser>
        <c:ser>
          <c:idx val="6"/>
          <c:order val="6"/>
          <c:tx>
            <c:strRef>
              <c:f>Sheet2b!$O$5</c:f>
              <c:strCache>
                <c:ptCount val="1"/>
                <c:pt idx="0">
                  <c:v>125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Sheet2b!$M$38:$M$50</c:f>
              <c:numCache>
                <c:formatCode>0.00E+00</c:formatCode>
                <c:ptCount val="13"/>
                <c:pt idx="0">
                  <c:v>2.0184041721254306E-2</c:v>
                </c:pt>
                <c:pt idx="1">
                  <c:v>2.2095071339957514E-2</c:v>
                </c:pt>
                <c:pt idx="2">
                  <c:v>2.4315276513388436E-2</c:v>
                </c:pt>
                <c:pt idx="3">
                  <c:v>2.6372950492649861E-2</c:v>
                </c:pt>
                <c:pt idx="4">
                  <c:v>2.7825992227918792E-2</c:v>
                </c:pt>
                <c:pt idx="5">
                  <c:v>3.1012078381889567E-2</c:v>
                </c:pt>
                <c:pt idx="6">
                  <c:v>3.4756111895598303E-2</c:v>
                </c:pt>
                <c:pt idx="7">
                  <c:v>3.8262445346239946E-2</c:v>
                </c:pt>
                <c:pt idx="8">
                  <c:v>4.0757412004214649E-2</c:v>
                </c:pt>
                <c:pt idx="9">
                  <c:v>4.6276523230017311E-2</c:v>
                </c:pt>
                <c:pt idx="10">
                  <c:v>5.2834523047715028E-2</c:v>
                </c:pt>
                <c:pt idx="11">
                  <c:v>5.9033752442363141E-2</c:v>
                </c:pt>
                <c:pt idx="12">
                  <c:v>6.3472463851972888E-2</c:v>
                </c:pt>
              </c:numCache>
            </c:numRef>
          </c:yVal>
        </c:ser>
        <c:ser>
          <c:idx val="7"/>
          <c:order val="7"/>
          <c:tx>
            <c:strRef>
              <c:f>Sheet2b!$Q$5</c:f>
              <c:strCache>
                <c:ptCount val="1"/>
                <c:pt idx="0">
                  <c:v>175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Sheet2b!$A$38:$A$50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Sheet2b!$Q$38:$Q$50</c:f>
              <c:numCache>
                <c:formatCode>0.00E+00</c:formatCode>
                <c:ptCount val="13"/>
                <c:pt idx="0">
                  <c:v>2.539828563844005E-2</c:v>
                </c:pt>
                <c:pt idx="1">
                  <c:v>2.8028934670411156E-2</c:v>
                </c:pt>
                <c:pt idx="2">
                  <c:v>3.1102525050646909E-2</c:v>
                </c:pt>
                <c:pt idx="3">
                  <c:v>3.3966020500672309E-2</c:v>
                </c:pt>
                <c:pt idx="4">
                  <c:v>3.5995893927899029E-2</c:v>
                </c:pt>
                <c:pt idx="5">
                  <c:v>4.0466826699788926E-2</c:v>
                </c:pt>
                <c:pt idx="6">
                  <c:v>4.5750917180884712E-2</c:v>
                </c:pt>
                <c:pt idx="7">
                  <c:v>5.0723886234978185E-2</c:v>
                </c:pt>
                <c:pt idx="8">
                  <c:v>5.427430949773733E-2</c:v>
                </c:pt>
                <c:pt idx="9">
                  <c:v>6.2155857424929482E-2</c:v>
                </c:pt>
                <c:pt idx="10">
                  <c:v>7.1556603231992311E-2</c:v>
                </c:pt>
                <c:pt idx="11">
                  <c:v>8.0464254647990369E-2</c:v>
                </c:pt>
                <c:pt idx="12">
                  <c:v>8.6848261117288258E-2</c:v>
                </c:pt>
              </c:numCache>
            </c:numRef>
          </c:yVal>
        </c:ser>
        <c:axId val="90935680"/>
        <c:axId val="90937216"/>
      </c:scatterChart>
      <c:valAx>
        <c:axId val="90935680"/>
        <c:scaling>
          <c:logBase val="10"/>
          <c:orientation val="minMax"/>
        </c:scaling>
        <c:axPos val="b"/>
        <c:numFmt formatCode="General" sourceLinked="1"/>
        <c:tickLblPos val="nextTo"/>
        <c:crossAx val="90937216"/>
        <c:crossesAt val="1.0000000000000026E-3"/>
        <c:crossBetween val="midCat"/>
      </c:valAx>
      <c:valAx>
        <c:axId val="90937216"/>
        <c:scaling>
          <c:logBase val="10"/>
          <c:orientation val="minMax"/>
          <c:max val="0.1"/>
          <c:min val="3.0000000000000009E-3"/>
        </c:scaling>
        <c:axPos val="l"/>
        <c:majorGridlines/>
        <c:numFmt formatCode="General" sourceLinked="1"/>
        <c:tickLblPos val="nextTo"/>
        <c:crossAx val="90935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VG</a:t>
            </a:r>
            <a:r>
              <a:rPr lang="en-US" baseline="0"/>
              <a:t> dependence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Sheet3a!$T$4</c:f>
              <c:strCache>
                <c:ptCount val="1"/>
                <c:pt idx="0">
                  <c:v>1.7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Sheet3a!$S$7:$S$29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Sheet3a!$T$7:$T$29</c:f>
              <c:numCache>
                <c:formatCode>0.00000</c:formatCode>
                <c:ptCount val="23"/>
                <c:pt idx="0">
                  <c:v>5.8586666666666674E-3</c:v>
                </c:pt>
                <c:pt idx="1">
                  <c:v>6.3613333333333343E-3</c:v>
                </c:pt>
                <c:pt idx="2">
                  <c:v>6.6559999999999996E-3</c:v>
                </c:pt>
                <c:pt idx="3">
                  <c:v>7.0546666666666657E-3</c:v>
                </c:pt>
                <c:pt idx="4">
                  <c:v>7.7999999999999996E-3</c:v>
                </c:pt>
                <c:pt idx="5">
                  <c:v>8.4933333333333319E-3</c:v>
                </c:pt>
                <c:pt idx="6">
                  <c:v>8.8313333333333334E-3</c:v>
                </c:pt>
                <c:pt idx="7">
                  <c:v>9.351333333333333E-3</c:v>
                </c:pt>
                <c:pt idx="8">
                  <c:v>9.8453333333333327E-3</c:v>
                </c:pt>
                <c:pt idx="9">
                  <c:v>1.0625333333333332E-2</c:v>
                </c:pt>
                <c:pt idx="10">
                  <c:v>1.1933999999999998E-2</c:v>
                </c:pt>
                <c:pt idx="11">
                  <c:v>1.2558E-2</c:v>
                </c:pt>
                <c:pt idx="12">
                  <c:v>1.3225333333333332E-2</c:v>
                </c:pt>
              </c:numCache>
            </c:numRef>
          </c:yVal>
        </c:ser>
        <c:ser>
          <c:idx val="1"/>
          <c:order val="1"/>
          <c:tx>
            <c:strRef>
              <c:f>Sheet3a!$V$4</c:f>
              <c:strCache>
                <c:ptCount val="1"/>
                <c:pt idx="0">
                  <c:v>1.9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</c:marker>
          <c:xVal>
            <c:numRef>
              <c:f>Sheet3a!$U$7:$U$29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Sheet3a!$V$7:$V$29</c:f>
              <c:numCache>
                <c:formatCode>0.00000</c:formatCode>
                <c:ptCount val="23"/>
                <c:pt idx="0">
                  <c:v>9.0335593220338996E-3</c:v>
                </c:pt>
                <c:pt idx="1">
                  <c:v>9.6650847457627129E-3</c:v>
                </c:pt>
                <c:pt idx="2">
                  <c:v>1.0854915254237289E-2</c:v>
                </c:pt>
                <c:pt idx="3">
                  <c:v>1.1312542372881356E-2</c:v>
                </c:pt>
                <c:pt idx="4">
                  <c:v>1.2355932203389831E-2</c:v>
                </c:pt>
                <c:pt idx="5">
                  <c:v>1.4085762711864408E-2</c:v>
                </c:pt>
                <c:pt idx="6">
                  <c:v>1.5275593220338984E-2</c:v>
                </c:pt>
                <c:pt idx="7">
                  <c:v>1.6355593220338985E-2</c:v>
                </c:pt>
                <c:pt idx="8">
                  <c:v>1.7627796610169492E-2</c:v>
                </c:pt>
                <c:pt idx="9">
                  <c:v>1.8799322033898305E-2</c:v>
                </c:pt>
                <c:pt idx="10">
                  <c:v>2.0236271186440682E-2</c:v>
                </c:pt>
                <c:pt idx="11">
                  <c:v>2.0904406779661017E-2</c:v>
                </c:pt>
                <c:pt idx="12">
                  <c:v>2.1600000000000001E-2</c:v>
                </c:pt>
              </c:numCache>
            </c:numRef>
          </c:yVal>
        </c:ser>
        <c:ser>
          <c:idx val="2"/>
          <c:order val="2"/>
          <c:tx>
            <c:strRef>
              <c:f>Sheet3a!$X$4</c:f>
              <c:strCache>
                <c:ptCount val="1"/>
                <c:pt idx="0">
                  <c:v>2.1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numRef>
              <c:f>Sheet3a!$W$7:$W$29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Sheet3a!$X$7:$X$29</c:f>
              <c:numCache>
                <c:formatCode>General</c:formatCode>
                <c:ptCount val="23"/>
                <c:pt idx="0">
                  <c:v>1.554E-2</c:v>
                </c:pt>
                <c:pt idx="1">
                  <c:v>1.6650000000000002E-2</c:v>
                </c:pt>
                <c:pt idx="2">
                  <c:v>1.8020000000000001E-2</c:v>
                </c:pt>
                <c:pt idx="3">
                  <c:v>1.9089999999999999E-2</c:v>
                </c:pt>
                <c:pt idx="4">
                  <c:v>2.0709999999999999E-2</c:v>
                </c:pt>
                <c:pt idx="5">
                  <c:v>2.2200000000000001E-2</c:v>
                </c:pt>
                <c:pt idx="6">
                  <c:v>2.3429999999999999E-2</c:v>
                </c:pt>
                <c:pt idx="7">
                  <c:v>2.5049999999999999E-2</c:v>
                </c:pt>
                <c:pt idx="8">
                  <c:v>2.6970000000000001E-2</c:v>
                </c:pt>
                <c:pt idx="9">
                  <c:v>2.887E-2</c:v>
                </c:pt>
                <c:pt idx="10">
                  <c:v>3.0689999999999999E-2</c:v>
                </c:pt>
                <c:pt idx="11">
                  <c:v>3.286E-2</c:v>
                </c:pt>
                <c:pt idx="12">
                  <c:v>3.6150000000000002E-2</c:v>
                </c:pt>
              </c:numCache>
            </c:numRef>
          </c:yVal>
        </c:ser>
        <c:ser>
          <c:idx val="3"/>
          <c:order val="3"/>
          <c:tx>
            <c:strRef>
              <c:f>Sheet3a!$Z$4</c:f>
              <c:strCache>
                <c:ptCount val="1"/>
                <c:pt idx="0">
                  <c:v>2.3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Sheet3a!$Y$7:$Y$29</c:f>
              <c:numCache>
                <c:formatCode>General</c:formatCode>
                <c:ptCount val="23"/>
                <c:pt idx="0">
                  <c:v>1</c:v>
                </c:pt>
                <c:pt idx="1">
                  <c:v>1.7782800000000001</c:v>
                </c:pt>
                <c:pt idx="2">
                  <c:v>3.16228</c:v>
                </c:pt>
                <c:pt idx="3">
                  <c:v>5.6234099999999998</c:v>
                </c:pt>
                <c:pt idx="4">
                  <c:v>10</c:v>
                </c:pt>
                <c:pt idx="5">
                  <c:v>17.782789999999999</c:v>
                </c:pt>
                <c:pt idx="6">
                  <c:v>31.622779999999999</c:v>
                </c:pt>
                <c:pt idx="7">
                  <c:v>56.23413</c:v>
                </c:pt>
                <c:pt idx="8">
                  <c:v>100</c:v>
                </c:pt>
                <c:pt idx="9">
                  <c:v>177.82794000000001</c:v>
                </c:pt>
                <c:pt idx="10">
                  <c:v>316.22777000000002</c:v>
                </c:pt>
                <c:pt idx="11">
                  <c:v>562.34132999999997</c:v>
                </c:pt>
                <c:pt idx="12">
                  <c:v>961.33309999999994</c:v>
                </c:pt>
              </c:numCache>
            </c:numRef>
          </c:xVal>
          <c:yVal>
            <c:numRef>
              <c:f>Sheet3a!$Z$7:$Z$29</c:f>
              <c:numCache>
                <c:formatCode>0.00000</c:formatCode>
                <c:ptCount val="23"/>
                <c:pt idx="0">
                  <c:v>2.5506181818181799E-2</c:v>
                </c:pt>
                <c:pt idx="1">
                  <c:v>2.8899999999999999E-2</c:v>
                </c:pt>
                <c:pt idx="2">
                  <c:v>3.03869090909091E-2</c:v>
                </c:pt>
                <c:pt idx="3">
                  <c:v>3.3200727272727298E-2</c:v>
                </c:pt>
                <c:pt idx="4">
                  <c:v>3.4626181818181799E-2</c:v>
                </c:pt>
                <c:pt idx="5">
                  <c:v>3.6788000000000001E-2</c:v>
                </c:pt>
                <c:pt idx="6">
                  <c:v>3.9065818181818202E-2</c:v>
                </c:pt>
                <c:pt idx="7">
                  <c:v>4.2691636363636397E-2</c:v>
                </c:pt>
                <c:pt idx="8">
                  <c:v>4.5929090909090899E-2</c:v>
                </c:pt>
                <c:pt idx="9">
                  <c:v>4.8945090909090903E-2</c:v>
                </c:pt>
                <c:pt idx="10">
                  <c:v>5.2896000000000006E-2</c:v>
                </c:pt>
                <c:pt idx="11">
                  <c:v>5.7910181818181798E-2</c:v>
                </c:pt>
                <c:pt idx="12">
                  <c:v>6.21581818181818E-2</c:v>
                </c:pt>
              </c:numCache>
            </c:numRef>
          </c:yVal>
        </c:ser>
        <c:ser>
          <c:idx val="4"/>
          <c:order val="4"/>
          <c:tx>
            <c:strRef>
              <c:f>Sheet3a!$T$4</c:f>
              <c:strCache>
                <c:ptCount val="1"/>
                <c:pt idx="0">
                  <c:v>1.7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Sheet3a!$U$38:$U$50</c:f>
              <c:numCache>
                <c:formatCode>0.00E+00</c:formatCode>
                <c:ptCount val="13"/>
                <c:pt idx="0">
                  <c:v>5.268561315458057E-3</c:v>
                </c:pt>
                <c:pt idx="1">
                  <c:v>5.6948920353288102E-3</c:v>
                </c:pt>
                <c:pt idx="2">
                  <c:v>6.1739129397864736E-3</c:v>
                </c:pt>
                <c:pt idx="3">
                  <c:v>6.6035546746297897E-3</c:v>
                </c:pt>
                <c:pt idx="4">
                  <c:v>6.8992877085985648E-3</c:v>
                </c:pt>
                <c:pt idx="5">
                  <c:v>7.5274297896728484E-3</c:v>
                </c:pt>
                <c:pt idx="6">
                  <c:v>8.2335064403187899E-3</c:v>
                </c:pt>
                <c:pt idx="7">
                  <c:v>8.8670744690366177E-3</c:v>
                </c:pt>
                <c:pt idx="8">
                  <c:v>9.3033285636207209E-3</c:v>
                </c:pt>
                <c:pt idx="9">
                  <c:v>1.0230359963313916E-2</c:v>
                </c:pt>
                <c:pt idx="10">
                  <c:v>1.1273099948858027E-2</c:v>
                </c:pt>
                <c:pt idx="11">
                  <c:v>1.2209388562152319E-2</c:v>
                </c:pt>
                <c:pt idx="12">
                  <c:v>1.2854436003885703E-2</c:v>
                </c:pt>
              </c:numCache>
            </c:numRef>
          </c:yVal>
        </c:ser>
        <c:ser>
          <c:idx val="5"/>
          <c:order val="5"/>
          <c:tx>
            <c:strRef>
              <c:f>Sheet3a!$V$4</c:f>
              <c:strCache>
                <c:ptCount val="1"/>
                <c:pt idx="0">
                  <c:v>1.9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Sheet3a!$Y$38:$Y$50</c:f>
              <c:numCache>
                <c:formatCode>0.00E+00</c:formatCode>
                <c:ptCount val="13"/>
                <c:pt idx="0">
                  <c:v>8.894772001361911E-3</c:v>
                </c:pt>
                <c:pt idx="1">
                  <c:v>9.6162374249796848E-3</c:v>
                </c:pt>
                <c:pt idx="2">
                  <c:v>1.0427249392865337E-2</c:v>
                </c:pt>
                <c:pt idx="3">
                  <c:v>1.1155006984133116E-2</c:v>
                </c:pt>
                <c:pt idx="4">
                  <c:v>1.1656133734352734E-2</c:v>
                </c:pt>
                <c:pt idx="5">
                  <c:v>1.2721064246553972E-2</c:v>
                </c:pt>
                <c:pt idx="6">
                  <c:v>1.3918990873728056E-2</c:v>
                </c:pt>
                <c:pt idx="7">
                  <c:v>1.4994692180025283E-2</c:v>
                </c:pt>
                <c:pt idx="8">
                  <c:v>1.573582484819994E-2</c:v>
                </c:pt>
                <c:pt idx="9">
                  <c:v>1.7311920711685629E-2</c:v>
                </c:pt>
                <c:pt idx="10">
                  <c:v>1.9086714391233408E-2</c:v>
                </c:pt>
                <c:pt idx="11">
                  <c:v>2.0682122856899143E-2</c:v>
                </c:pt>
                <c:pt idx="12">
                  <c:v>2.1782263331754446E-2</c:v>
                </c:pt>
              </c:numCache>
            </c:numRef>
          </c:yVal>
        </c:ser>
        <c:ser>
          <c:idx val="6"/>
          <c:order val="6"/>
          <c:tx>
            <c:strRef>
              <c:f>Sheet3a!$X$4</c:f>
              <c:strCache>
                <c:ptCount val="1"/>
                <c:pt idx="0">
                  <c:v>2.1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Sheet3a!$AC$38:$AC$50</c:f>
              <c:numCache>
                <c:formatCode>0.00E+00</c:formatCode>
                <c:ptCount val="13"/>
                <c:pt idx="0">
                  <c:v>1.4256206524060301E-2</c:v>
                </c:pt>
                <c:pt idx="1">
                  <c:v>1.5416394202348808E-2</c:v>
                </c:pt>
                <c:pt idx="2">
                  <c:v>1.6721439652079405E-2</c:v>
                </c:pt>
                <c:pt idx="3">
                  <c:v>1.7893298646745236E-2</c:v>
                </c:pt>
                <c:pt idx="4">
                  <c:v>1.8700664046450318E-2</c:v>
                </c:pt>
                <c:pt idx="5">
                  <c:v>2.0417562436478066E-2</c:v>
                </c:pt>
                <c:pt idx="6">
                  <c:v>2.2350830165308436E-2</c:v>
                </c:pt>
                <c:pt idx="7">
                  <c:v>2.4088622567225222E-2</c:v>
                </c:pt>
                <c:pt idx="8">
                  <c:v>2.5286905926631003E-2</c:v>
                </c:pt>
                <c:pt idx="9">
                  <c:v>2.7837871078800536E-2</c:v>
                </c:pt>
                <c:pt idx="10">
                  <c:v>3.071484278372949E-2</c:v>
                </c:pt>
                <c:pt idx="11">
                  <c:v>3.3305032380687542E-2</c:v>
                </c:pt>
                <c:pt idx="12">
                  <c:v>3.5093355267464488E-2</c:v>
                </c:pt>
              </c:numCache>
            </c:numRef>
          </c:yVal>
        </c:ser>
        <c:ser>
          <c:idx val="7"/>
          <c:order val="7"/>
          <c:tx>
            <c:strRef>
              <c:f>Sheet3a!$Z$4</c:f>
              <c:strCache>
                <c:ptCount val="1"/>
                <c:pt idx="0">
                  <c:v>2.3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Sheet3a!$A$38:$A$50</c:f>
              <c:numCache>
                <c:formatCode>0.00E+00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70</c:v>
                </c:pt>
                <c:pt idx="8">
                  <c:v>100</c:v>
                </c:pt>
                <c:pt idx="9">
                  <c:v>200</c:v>
                </c:pt>
                <c:pt idx="10">
                  <c:v>400</c:v>
                </c:pt>
                <c:pt idx="11">
                  <c:v>700</c:v>
                </c:pt>
                <c:pt idx="12">
                  <c:v>1000</c:v>
                </c:pt>
              </c:numCache>
            </c:numRef>
          </c:xVal>
          <c:yVal>
            <c:numRef>
              <c:f>Sheet3a!$AG$38:$AG$50</c:f>
              <c:numCache>
                <c:formatCode>0.00E+00</c:formatCode>
                <c:ptCount val="13"/>
                <c:pt idx="0">
                  <c:v>2.190216497701555E-2</c:v>
                </c:pt>
                <c:pt idx="1">
                  <c:v>2.3692652593577841E-2</c:v>
                </c:pt>
                <c:pt idx="2">
                  <c:v>2.5708483210045111E-2</c:v>
                </c:pt>
                <c:pt idx="3">
                  <c:v>2.7520216972300161E-2</c:v>
                </c:pt>
                <c:pt idx="4">
                  <c:v>2.8769334521705089E-2</c:v>
                </c:pt>
                <c:pt idx="5">
                  <c:v>3.1428104238506852E-2</c:v>
                </c:pt>
                <c:pt idx="6">
                  <c:v>3.4425979920292567E-2</c:v>
                </c:pt>
                <c:pt idx="7">
                  <c:v>3.7124405899923357E-2</c:v>
                </c:pt>
                <c:pt idx="8">
                  <c:v>3.89871171306196E-2</c:v>
                </c:pt>
                <c:pt idx="9">
                  <c:v>4.2958072169430692E-2</c:v>
                </c:pt>
                <c:pt idx="10">
                  <c:v>4.7445514076983858E-2</c:v>
                </c:pt>
                <c:pt idx="11">
                  <c:v>5.1493778716739352E-2</c:v>
                </c:pt>
                <c:pt idx="12">
                  <c:v>5.4293263653305945E-2</c:v>
                </c:pt>
              </c:numCache>
            </c:numRef>
          </c:yVal>
        </c:ser>
        <c:axId val="92352512"/>
        <c:axId val="92354048"/>
      </c:scatterChart>
      <c:valAx>
        <c:axId val="92352512"/>
        <c:scaling>
          <c:logBase val="10"/>
          <c:orientation val="minMax"/>
        </c:scaling>
        <c:axPos val="b"/>
        <c:numFmt formatCode="General" sourceLinked="1"/>
        <c:tickLblPos val="nextTo"/>
        <c:crossAx val="92354048"/>
        <c:crossesAt val="1.0000000000000026E-3"/>
        <c:crossBetween val="midCat"/>
      </c:valAx>
      <c:valAx>
        <c:axId val="92354048"/>
        <c:scaling>
          <c:logBase val="10"/>
          <c:orientation val="minMax"/>
          <c:max val="0.1"/>
          <c:min val="3.0000000000000053E-3"/>
        </c:scaling>
        <c:axPos val="l"/>
        <c:majorGridlines/>
        <c:numFmt formatCode="0.00000" sourceLinked="1"/>
        <c:tickLblPos val="nextTo"/>
        <c:crossAx val="92352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156142</xdr:colOff>
      <xdr:row>17</xdr:row>
      <xdr:rowOff>135391</xdr:rowOff>
    </xdr:from>
    <xdr:to>
      <xdr:col>18</xdr:col>
      <xdr:colOff>35380</xdr:colOff>
      <xdr:row>31</xdr:row>
      <xdr:rowOff>147865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69200</xdr:colOff>
      <xdr:row>17</xdr:row>
      <xdr:rowOff>130325</xdr:rowOff>
    </xdr:from>
    <xdr:to>
      <xdr:col>12</xdr:col>
      <xdr:colOff>57860</xdr:colOff>
      <xdr:row>31</xdr:row>
      <xdr:rowOff>142799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201499</xdr:colOff>
      <xdr:row>16</xdr:row>
      <xdr:rowOff>10660</xdr:rowOff>
    </xdr:from>
    <xdr:to>
      <xdr:col>18</xdr:col>
      <xdr:colOff>80737</xdr:colOff>
      <xdr:row>30</xdr:row>
      <xdr:rowOff>23134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159913</xdr:colOff>
      <xdr:row>16</xdr:row>
      <xdr:rowOff>28272</xdr:rowOff>
    </xdr:from>
    <xdr:to>
      <xdr:col>12</xdr:col>
      <xdr:colOff>148573</xdr:colOff>
      <xdr:row>30</xdr:row>
      <xdr:rowOff>40746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382928</xdr:colOff>
      <xdr:row>14</xdr:row>
      <xdr:rowOff>78695</xdr:rowOff>
    </xdr:from>
    <xdr:to>
      <xdr:col>18</xdr:col>
      <xdr:colOff>262166</xdr:colOff>
      <xdr:row>28</xdr:row>
      <xdr:rowOff>102508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148576</xdr:colOff>
      <xdr:row>14</xdr:row>
      <xdr:rowOff>96309</xdr:rowOff>
    </xdr:from>
    <xdr:to>
      <xdr:col>12</xdr:col>
      <xdr:colOff>137236</xdr:colOff>
      <xdr:row>28</xdr:row>
      <xdr:rowOff>120122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167482</xdr:colOff>
      <xdr:row>17</xdr:row>
      <xdr:rowOff>67356</xdr:rowOff>
    </xdr:from>
    <xdr:to>
      <xdr:col>18</xdr:col>
      <xdr:colOff>46720</xdr:colOff>
      <xdr:row>31</xdr:row>
      <xdr:rowOff>79830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103220</xdr:colOff>
      <xdr:row>17</xdr:row>
      <xdr:rowOff>73630</xdr:rowOff>
    </xdr:from>
    <xdr:to>
      <xdr:col>12</xdr:col>
      <xdr:colOff>91880</xdr:colOff>
      <xdr:row>31</xdr:row>
      <xdr:rowOff>86104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337572</xdr:colOff>
      <xdr:row>14</xdr:row>
      <xdr:rowOff>192087</xdr:rowOff>
    </xdr:from>
    <xdr:to>
      <xdr:col>18</xdr:col>
      <xdr:colOff>216810</xdr:colOff>
      <xdr:row>29</xdr:row>
      <xdr:rowOff>11793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137238</xdr:colOff>
      <xdr:row>14</xdr:row>
      <xdr:rowOff>198362</xdr:rowOff>
    </xdr:from>
    <xdr:to>
      <xdr:col>12</xdr:col>
      <xdr:colOff>125898</xdr:colOff>
      <xdr:row>29</xdr:row>
      <xdr:rowOff>18068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258196</xdr:colOff>
      <xdr:row>15</xdr:row>
      <xdr:rowOff>10659</xdr:rowOff>
    </xdr:from>
    <xdr:to>
      <xdr:col>18</xdr:col>
      <xdr:colOff>137434</xdr:colOff>
      <xdr:row>29</xdr:row>
      <xdr:rowOff>34472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114559</xdr:colOff>
      <xdr:row>15</xdr:row>
      <xdr:rowOff>5594</xdr:rowOff>
    </xdr:from>
    <xdr:to>
      <xdr:col>12</xdr:col>
      <xdr:colOff>103219</xdr:colOff>
      <xdr:row>29</xdr:row>
      <xdr:rowOff>29407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394267</xdr:colOff>
      <xdr:row>14</xdr:row>
      <xdr:rowOff>124052</xdr:rowOff>
    </xdr:from>
    <xdr:to>
      <xdr:col>18</xdr:col>
      <xdr:colOff>273505</xdr:colOff>
      <xdr:row>28</xdr:row>
      <xdr:rowOff>147865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205274</xdr:colOff>
      <xdr:row>14</xdr:row>
      <xdr:rowOff>118987</xdr:rowOff>
    </xdr:from>
    <xdr:to>
      <xdr:col>12</xdr:col>
      <xdr:colOff>193934</xdr:colOff>
      <xdr:row>28</xdr:row>
      <xdr:rowOff>142800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337570</xdr:colOff>
      <xdr:row>14</xdr:row>
      <xdr:rowOff>33338</xdr:rowOff>
    </xdr:from>
    <xdr:to>
      <xdr:col>18</xdr:col>
      <xdr:colOff>216808</xdr:colOff>
      <xdr:row>28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273310</xdr:colOff>
      <xdr:row>14</xdr:row>
      <xdr:rowOff>39612</xdr:rowOff>
    </xdr:from>
    <xdr:to>
      <xdr:col>12</xdr:col>
      <xdr:colOff>261970</xdr:colOff>
      <xdr:row>28</xdr:row>
      <xdr:rowOff>63425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348909</xdr:colOff>
      <xdr:row>13</xdr:row>
      <xdr:rowOff>203429</xdr:rowOff>
    </xdr:from>
    <xdr:to>
      <xdr:col>18</xdr:col>
      <xdr:colOff>228147</xdr:colOff>
      <xdr:row>28</xdr:row>
      <xdr:rowOff>11795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137236</xdr:colOff>
      <xdr:row>14</xdr:row>
      <xdr:rowOff>28272</xdr:rowOff>
    </xdr:from>
    <xdr:to>
      <xdr:col>12</xdr:col>
      <xdr:colOff>125896</xdr:colOff>
      <xdr:row>28</xdr:row>
      <xdr:rowOff>40745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360248</xdr:colOff>
      <xdr:row>17</xdr:row>
      <xdr:rowOff>44677</xdr:rowOff>
    </xdr:from>
    <xdr:to>
      <xdr:col>18</xdr:col>
      <xdr:colOff>239486</xdr:colOff>
      <xdr:row>31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295987</xdr:colOff>
      <xdr:row>17</xdr:row>
      <xdr:rowOff>73630</xdr:rowOff>
    </xdr:from>
    <xdr:to>
      <xdr:col>12</xdr:col>
      <xdr:colOff>284647</xdr:colOff>
      <xdr:row>31</xdr:row>
      <xdr:rowOff>86104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292212</xdr:colOff>
      <xdr:row>13</xdr:row>
      <xdr:rowOff>180748</xdr:rowOff>
    </xdr:from>
    <xdr:to>
      <xdr:col>18</xdr:col>
      <xdr:colOff>171450</xdr:colOff>
      <xdr:row>28</xdr:row>
      <xdr:rowOff>454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182593</xdr:colOff>
      <xdr:row>13</xdr:row>
      <xdr:rowOff>198362</xdr:rowOff>
    </xdr:from>
    <xdr:to>
      <xdr:col>12</xdr:col>
      <xdr:colOff>171253</xdr:colOff>
      <xdr:row>28</xdr:row>
      <xdr:rowOff>18067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348909</xdr:colOff>
      <xdr:row>14</xdr:row>
      <xdr:rowOff>158070</xdr:rowOff>
    </xdr:from>
    <xdr:to>
      <xdr:col>18</xdr:col>
      <xdr:colOff>228147</xdr:colOff>
      <xdr:row>28</xdr:row>
      <xdr:rowOff>181883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250629</xdr:colOff>
      <xdr:row>14</xdr:row>
      <xdr:rowOff>164344</xdr:rowOff>
    </xdr:from>
    <xdr:to>
      <xdr:col>12</xdr:col>
      <xdr:colOff>239289</xdr:colOff>
      <xdr:row>28</xdr:row>
      <xdr:rowOff>188157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337569</xdr:colOff>
      <xdr:row>12</xdr:row>
      <xdr:rowOff>192088</xdr:rowOff>
    </xdr:from>
    <xdr:to>
      <xdr:col>18</xdr:col>
      <xdr:colOff>216807</xdr:colOff>
      <xdr:row>27</xdr:row>
      <xdr:rowOff>11794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216611</xdr:colOff>
      <xdr:row>12</xdr:row>
      <xdr:rowOff>187022</xdr:rowOff>
    </xdr:from>
    <xdr:to>
      <xdr:col>12</xdr:col>
      <xdr:colOff>205271</xdr:colOff>
      <xdr:row>27</xdr:row>
      <xdr:rowOff>6728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496320</xdr:colOff>
      <xdr:row>14</xdr:row>
      <xdr:rowOff>33338</xdr:rowOff>
    </xdr:from>
    <xdr:to>
      <xdr:col>18</xdr:col>
      <xdr:colOff>375558</xdr:colOff>
      <xdr:row>28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432057</xdr:colOff>
      <xdr:row>14</xdr:row>
      <xdr:rowOff>39611</xdr:rowOff>
    </xdr:from>
    <xdr:to>
      <xdr:col>12</xdr:col>
      <xdr:colOff>420717</xdr:colOff>
      <xdr:row>28</xdr:row>
      <xdr:rowOff>63424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666409</xdr:colOff>
      <xdr:row>12</xdr:row>
      <xdr:rowOff>67355</xdr:rowOff>
    </xdr:from>
    <xdr:to>
      <xdr:col>18</xdr:col>
      <xdr:colOff>545647</xdr:colOff>
      <xdr:row>26</xdr:row>
      <xdr:rowOff>91167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454735</xdr:colOff>
      <xdr:row>12</xdr:row>
      <xdr:rowOff>50950</xdr:rowOff>
    </xdr:from>
    <xdr:to>
      <xdr:col>12</xdr:col>
      <xdr:colOff>443395</xdr:colOff>
      <xdr:row>26</xdr:row>
      <xdr:rowOff>74763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541678</xdr:colOff>
      <xdr:row>13</xdr:row>
      <xdr:rowOff>101374</xdr:rowOff>
    </xdr:from>
    <xdr:to>
      <xdr:col>18</xdr:col>
      <xdr:colOff>420916</xdr:colOff>
      <xdr:row>27</xdr:row>
      <xdr:rowOff>113848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420718</xdr:colOff>
      <xdr:row>13</xdr:row>
      <xdr:rowOff>84968</xdr:rowOff>
    </xdr:from>
    <xdr:to>
      <xdr:col>12</xdr:col>
      <xdr:colOff>409378</xdr:colOff>
      <xdr:row>27</xdr:row>
      <xdr:rowOff>97442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G13" sqref="G13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82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2.2000000000000002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1.9090809804911913E-3</v>
      </c>
      <c r="F5" s="7">
        <f>AN38</f>
        <v>9.0351577727271648E-4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1.3</v>
      </c>
      <c r="D6" s="13">
        <f t="shared" ref="D6:D21" si="0">AI39</f>
        <v>3000</v>
      </c>
      <c r="E6" s="20">
        <f t="shared" ref="E6:E21" si="1">AM39</f>
        <v>2.2038613391135871E-3</v>
      </c>
      <c r="F6" s="7">
        <f t="shared" ref="F6:F21" si="2">AN39</f>
        <v>1.0854629147026803E-3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2.4721463367325062E-3</v>
      </c>
      <c r="F7" s="7">
        <f t="shared" si="2"/>
        <v>1.2504522528801109E-3</v>
      </c>
      <c r="J7" s="6">
        <v>1</v>
      </c>
      <c r="K7" s="16">
        <v>1.4131638012349146E-2</v>
      </c>
      <c r="L7" s="6">
        <v>1</v>
      </c>
      <c r="M7" s="16">
        <v>1.8435166214000431E-2</v>
      </c>
      <c r="N7" s="6">
        <v>1</v>
      </c>
      <c r="O7" s="16">
        <v>2.1927898738549091E-2</v>
      </c>
      <c r="P7" s="6"/>
      <c r="Q7" s="16"/>
      <c r="S7" s="6">
        <v>1</v>
      </c>
      <c r="T7" s="16">
        <v>7.1545504279868248E-3</v>
      </c>
      <c r="U7" s="6">
        <v>1</v>
      </c>
      <c r="V7" s="16">
        <v>8.9119834817688141E-3</v>
      </c>
      <c r="W7" s="6">
        <v>1</v>
      </c>
      <c r="X7" s="16">
        <v>1.383767520702984E-2</v>
      </c>
      <c r="Y7" s="6">
        <v>1</v>
      </c>
      <c r="Z7" s="16">
        <v>2.1927898738549091E-2</v>
      </c>
    </row>
    <row r="8" spans="1:26">
      <c r="A8" s="10"/>
      <c r="B8" s="5"/>
      <c r="D8" s="13">
        <f t="shared" si="0"/>
        <v>10000</v>
      </c>
      <c r="E8" s="20">
        <f t="shared" si="1"/>
        <v>2.5972641410647963E-3</v>
      </c>
      <c r="F8" s="7">
        <f t="shared" si="2"/>
        <v>1.3271980675017168E-3</v>
      </c>
      <c r="J8" s="6">
        <v>1.7782800000000001</v>
      </c>
      <c r="K8" s="16">
        <v>1.5121150914815713E-2</v>
      </c>
      <c r="L8" s="6">
        <v>1.7782800000000001</v>
      </c>
      <c r="M8" s="16">
        <v>1.8895830921986403E-2</v>
      </c>
      <c r="N8" s="6">
        <v>1.7782800000000001</v>
      </c>
      <c r="O8" s="16">
        <v>2.3156085576573105E-2</v>
      </c>
      <c r="P8" s="6"/>
      <c r="Q8" s="16"/>
      <c r="S8" s="6">
        <v>1.7782800000000001</v>
      </c>
      <c r="T8" s="16">
        <v>7.1032265736425074E-3</v>
      </c>
      <c r="U8" s="6">
        <v>1.7782800000000001</v>
      </c>
      <c r="V8" s="16">
        <v>9.3910428954309625E-3</v>
      </c>
      <c r="W8" s="6">
        <v>1.7782800000000001</v>
      </c>
      <c r="X8" s="16">
        <v>1.4388132008094049E-2</v>
      </c>
      <c r="Y8" s="6">
        <v>1.7782800000000001</v>
      </c>
      <c r="Z8" s="16">
        <v>2.3156085576573109E-2</v>
      </c>
    </row>
    <row r="9" spans="1:26" ht="15.75" thickBot="1">
      <c r="C9" s="5"/>
      <c r="D9" s="13">
        <f t="shared" si="0"/>
        <v>30000</v>
      </c>
      <c r="E9" s="20">
        <f t="shared" si="1"/>
        <v>3.0346214871594117E-3</v>
      </c>
      <c r="F9" s="7">
        <f t="shared" si="2"/>
        <v>1.5944649988146706E-3</v>
      </c>
      <c r="J9" s="6">
        <v>3.16228</v>
      </c>
      <c r="K9" s="16">
        <v>1.5449982946428064E-2</v>
      </c>
      <c r="L9" s="6">
        <v>3.16228</v>
      </c>
      <c r="M9" s="16">
        <v>2.0636825818374543E-2</v>
      </c>
      <c r="N9" s="6">
        <v>3.16228</v>
      </c>
      <c r="O9" s="16">
        <v>2.5505519501552817E-2</v>
      </c>
      <c r="P9" s="6"/>
      <c r="Q9" s="16"/>
      <c r="S9" s="6">
        <v>3.16228</v>
      </c>
      <c r="T9" s="16">
        <v>7.1904771260278737E-3</v>
      </c>
      <c r="U9" s="6">
        <v>3.16228</v>
      </c>
      <c r="V9" s="16">
        <v>9.8185905441832283E-3</v>
      </c>
      <c r="W9" s="6">
        <v>3.16228</v>
      </c>
      <c r="X9" s="16">
        <v>1.568585698043547E-2</v>
      </c>
      <c r="Y9" s="6">
        <v>3.16228</v>
      </c>
      <c r="Z9" s="16">
        <v>2.5505519501552824E-2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3.4334579865410624E-3</v>
      </c>
      <c r="F10" s="7">
        <f t="shared" si="2"/>
        <v>1.836822173194568E-3</v>
      </c>
      <c r="J10" s="6">
        <v>5.6234099999999998</v>
      </c>
      <c r="K10" s="16">
        <v>1.675022703473052E-2</v>
      </c>
      <c r="L10" s="6">
        <v>5.6234099999999998</v>
      </c>
      <c r="M10" s="16">
        <v>2.208871389802694E-2</v>
      </c>
      <c r="N10" s="6">
        <v>5.6234099999999998</v>
      </c>
      <c r="O10" s="16">
        <v>2.721007432160738E-2</v>
      </c>
      <c r="P10" s="6"/>
      <c r="Q10" s="16"/>
      <c r="S10" s="6">
        <v>5.6234099999999998</v>
      </c>
      <c r="T10" s="16">
        <v>7.4214344705774375E-3</v>
      </c>
      <c r="U10" s="6">
        <v>5.6234099999999998</v>
      </c>
      <c r="V10" s="16">
        <v>1.0627325253268672E-2</v>
      </c>
      <c r="W10" s="6">
        <v>5.6234099999999998</v>
      </c>
      <c r="X10" s="16">
        <v>1.673449256235127E-2</v>
      </c>
      <c r="Y10" s="6">
        <v>5.6234099999999998</v>
      </c>
      <c r="Z10" s="16">
        <v>2.7210074321607384E-2</v>
      </c>
    </row>
    <row r="11" spans="1:26">
      <c r="A11" s="29" t="s">
        <v>70</v>
      </c>
      <c r="B11" s="7">
        <v>15000000000</v>
      </c>
      <c r="D11" s="13">
        <f t="shared" si="0"/>
        <v>100000</v>
      </c>
      <c r="E11" s="20">
        <f t="shared" si="1"/>
        <v>3.6197198820825203E-3</v>
      </c>
      <c r="F11" s="7">
        <f t="shared" si="2"/>
        <v>1.9495561169914303E-3</v>
      </c>
      <c r="J11" s="6">
        <v>10</v>
      </c>
      <c r="K11" s="16">
        <v>1.8168126620582259E-2</v>
      </c>
      <c r="L11" s="6">
        <v>10</v>
      </c>
      <c r="M11" s="16">
        <v>2.3248318162957093E-2</v>
      </c>
      <c r="N11" s="6">
        <v>10</v>
      </c>
      <c r="O11" s="16">
        <v>2.9044253082350428E-2</v>
      </c>
      <c r="P11" s="6"/>
      <c r="Q11" s="16"/>
      <c r="S11" s="6">
        <v>10</v>
      </c>
      <c r="T11" s="16">
        <v>8.2118218274802486E-3</v>
      </c>
      <c r="U11" s="6">
        <v>10</v>
      </c>
      <c r="V11" s="16">
        <v>1.19176949642618E-2</v>
      </c>
      <c r="W11" s="6">
        <v>10</v>
      </c>
      <c r="X11" s="16">
        <v>1.8041443067671237E-2</v>
      </c>
      <c r="Y11" s="6">
        <v>10</v>
      </c>
      <c r="Z11" s="16">
        <v>2.9044253082350428E-2</v>
      </c>
    </row>
    <row r="12" spans="1:26">
      <c r="A12" s="29" t="s">
        <v>73</v>
      </c>
      <c r="B12" s="7">
        <v>3300000000</v>
      </c>
      <c r="D12" s="13">
        <f t="shared" si="0"/>
        <v>300000</v>
      </c>
      <c r="E12" s="20">
        <f t="shared" si="1"/>
        <v>4.2721208337157431E-3</v>
      </c>
      <c r="F12" s="7">
        <f t="shared" si="2"/>
        <v>2.3421515355422661E-3</v>
      </c>
      <c r="J12" s="6">
        <v>17.782789999999999</v>
      </c>
      <c r="K12" s="16">
        <v>1.9251160559562285E-2</v>
      </c>
      <c r="L12" s="6">
        <v>17.782789999999999</v>
      </c>
      <c r="M12" s="16">
        <v>2.5249826894206562E-2</v>
      </c>
      <c r="N12" s="6">
        <v>17.782789999999999</v>
      </c>
      <c r="O12" s="16">
        <v>3.1192769899263235E-2</v>
      </c>
      <c r="P12" s="6"/>
      <c r="Q12" s="16"/>
      <c r="S12" s="6">
        <v>17.782789999999999</v>
      </c>
      <c r="T12" s="16">
        <v>8.5556916515874756E-3</v>
      </c>
      <c r="U12" s="6">
        <v>17.782789999999999</v>
      </c>
      <c r="V12" s="16">
        <v>1.2455992907570436E-2</v>
      </c>
      <c r="W12" s="6">
        <v>17.782789999999999</v>
      </c>
      <c r="X12" s="16">
        <v>2.0129488698523622E-2</v>
      </c>
      <c r="Y12" s="6">
        <v>17.782789999999999</v>
      </c>
      <c r="Z12" s="16">
        <v>3.1192769899263239E-2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4.8688499332785184E-3</v>
      </c>
      <c r="F13" s="7">
        <f t="shared" si="2"/>
        <v>2.6981563575644149E-3</v>
      </c>
      <c r="J13" s="6">
        <v>31.622779999999999</v>
      </c>
      <c r="K13" s="16">
        <v>2.071431225985616E-2</v>
      </c>
      <c r="L13" s="6">
        <v>31.622779999999999</v>
      </c>
      <c r="M13" s="16">
        <v>2.7048007754344548E-2</v>
      </c>
      <c r="N13" s="6">
        <v>31.622779999999999</v>
      </c>
      <c r="O13" s="16">
        <v>3.3046392251109169E-2</v>
      </c>
      <c r="P13" s="6"/>
      <c r="Q13" s="16"/>
      <c r="S13" s="6">
        <v>31.622779999999999</v>
      </c>
      <c r="T13" s="16">
        <v>9.2075046017606032E-3</v>
      </c>
      <c r="U13" s="6">
        <v>31.622779999999999</v>
      </c>
      <c r="V13" s="16">
        <v>1.3442443205595067E-2</v>
      </c>
      <c r="W13" s="6">
        <v>31.622779999999999</v>
      </c>
      <c r="X13" s="16">
        <v>2.2069925801716673E-2</v>
      </c>
      <c r="Y13" s="6">
        <v>31.622779999999999</v>
      </c>
      <c r="Z13" s="16">
        <v>3.3046392251109169E-2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5.1481178941401359E-3</v>
      </c>
      <c r="F14" s="7">
        <f t="shared" si="2"/>
        <v>2.8637542099900514E-3</v>
      </c>
      <c r="J14" s="6">
        <v>56.23413</v>
      </c>
      <c r="K14" s="16">
        <v>2.1592203280032477E-2</v>
      </c>
      <c r="L14" s="6">
        <v>56.23413</v>
      </c>
      <c r="M14" s="16">
        <v>2.9036808493649379E-2</v>
      </c>
      <c r="N14" s="6">
        <v>56.23413</v>
      </c>
      <c r="O14" s="16">
        <v>3.4695856896371287E-2</v>
      </c>
      <c r="P14" s="6"/>
      <c r="Q14" s="16"/>
      <c r="S14" s="6">
        <v>56.23413</v>
      </c>
      <c r="T14" s="16">
        <v>9.9953257659461548E-3</v>
      </c>
      <c r="U14" s="6">
        <v>56.23413</v>
      </c>
      <c r="V14" s="16">
        <v>1.4506161150984662E-2</v>
      </c>
      <c r="W14" s="6">
        <v>56.23413</v>
      </c>
      <c r="X14" s="16">
        <v>2.3785874935760433E-2</v>
      </c>
      <c r="Y14" s="6">
        <v>56.23413</v>
      </c>
      <c r="Z14" s="16">
        <v>3.4695856896371287E-2</v>
      </c>
    </row>
    <row r="15" spans="1:26" ht="15.75" thickBot="1">
      <c r="D15" s="13">
        <f t="shared" si="0"/>
        <v>3000000</v>
      </c>
      <c r="E15" s="20">
        <f t="shared" si="1"/>
        <v>6.1292396751885525E-3</v>
      </c>
      <c r="F15" s="7">
        <f t="shared" si="2"/>
        <v>3.440447936781969E-3</v>
      </c>
      <c r="J15" s="6">
        <v>100</v>
      </c>
      <c r="K15" s="16">
        <v>2.3091556671879926E-2</v>
      </c>
      <c r="L15" s="6">
        <v>100</v>
      </c>
      <c r="M15" s="16">
        <v>3.1413202987259872E-2</v>
      </c>
      <c r="N15" s="6">
        <v>100</v>
      </c>
      <c r="O15" s="16">
        <v>3.6899463888076536E-2</v>
      </c>
      <c r="P15" s="6"/>
      <c r="Q15" s="16"/>
      <c r="S15" s="6">
        <v>100</v>
      </c>
      <c r="T15" s="16">
        <v>1.0734389268504648E-2</v>
      </c>
      <c r="U15" s="6">
        <v>100</v>
      </c>
      <c r="V15" s="16">
        <v>1.5508064978482511E-2</v>
      </c>
      <c r="W15" s="6">
        <v>100</v>
      </c>
      <c r="X15" s="16">
        <v>2.5046697776186691E-2</v>
      </c>
      <c r="Y15" s="6">
        <v>100</v>
      </c>
      <c r="Z15" s="16">
        <v>3.6899463888076543E-2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7.0306667290806974E-3</v>
      </c>
      <c r="F16" s="7">
        <f t="shared" si="2"/>
        <v>3.9633927748182309E-3</v>
      </c>
      <c r="J16" s="6">
        <v>177.82794000000001</v>
      </c>
      <c r="K16" s="16">
        <v>2.502231355474174E-2</v>
      </c>
      <c r="L16" s="6">
        <v>177.82794000000001</v>
      </c>
      <c r="M16" s="16">
        <v>3.3049356950106454E-2</v>
      </c>
      <c r="N16" s="6">
        <v>177.82794000000001</v>
      </c>
      <c r="O16" s="16">
        <v>3.9611844846984288E-2</v>
      </c>
      <c r="P16" s="6"/>
      <c r="Q16" s="16"/>
      <c r="S16" s="6">
        <v>177.82794000000001</v>
      </c>
      <c r="T16" s="16">
        <v>1.1463188000194391E-2</v>
      </c>
      <c r="U16" s="6">
        <v>177.82794000000001</v>
      </c>
      <c r="V16" s="16">
        <v>1.6324526452304561E-2</v>
      </c>
      <c r="W16" s="6">
        <v>177.82794000000001</v>
      </c>
      <c r="X16" s="16">
        <v>2.7263900868741323E-2</v>
      </c>
      <c r="Y16" s="6">
        <v>177.82794000000001</v>
      </c>
      <c r="Z16" s="16">
        <v>3.9611844846984288E-2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7.453850789224897E-3</v>
      </c>
      <c r="F17" s="7">
        <f t="shared" si="2"/>
        <v>4.2066438117676396E-3</v>
      </c>
      <c r="J17" s="6">
        <v>316.22777000000002</v>
      </c>
      <c r="K17" s="16">
        <v>2.6210935760753298E-2</v>
      </c>
      <c r="L17" s="6">
        <v>316.22777000000002</v>
      </c>
      <c r="M17" s="16">
        <v>3.5413043451772312E-2</v>
      </c>
      <c r="N17" s="6">
        <v>316.22777000000002</v>
      </c>
      <c r="O17" s="16">
        <v>4.1922391589757864E-2</v>
      </c>
      <c r="P17" s="6"/>
      <c r="Q17" s="16"/>
      <c r="S17" s="6">
        <v>316.22777000000002</v>
      </c>
      <c r="T17" s="16">
        <v>1.1801925438867102E-2</v>
      </c>
      <c r="U17" s="6">
        <v>316.22777000000002</v>
      </c>
      <c r="V17" s="16">
        <v>1.7805489693464276E-2</v>
      </c>
      <c r="W17" s="6">
        <v>316.22777000000002</v>
      </c>
      <c r="X17" s="16">
        <v>2.8546249952784958E-2</v>
      </c>
      <c r="Y17" s="6">
        <v>316.22777000000002</v>
      </c>
      <c r="Z17" s="16">
        <v>4.1922391589757871E-2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8.9471921304724832E-3</v>
      </c>
      <c r="F18" s="7">
        <f t="shared" si="2"/>
        <v>5.0537643812046552E-3</v>
      </c>
      <c r="J18" s="6">
        <v>562.34132999999997</v>
      </c>
      <c r="K18" s="16">
        <v>2.7004356167304393E-2</v>
      </c>
      <c r="L18" s="6">
        <v>562.34132999999997</v>
      </c>
      <c r="M18" s="16">
        <v>3.6699727636146796E-2</v>
      </c>
      <c r="N18" s="6">
        <v>562.34132999999997</v>
      </c>
      <c r="O18" s="16">
        <v>4.5477328163141109E-2</v>
      </c>
      <c r="P18" s="6"/>
      <c r="Q18" s="16"/>
      <c r="S18" s="6">
        <v>562.34132999999997</v>
      </c>
      <c r="T18" s="16">
        <v>1.2553819905011606E-2</v>
      </c>
      <c r="U18" s="6">
        <v>562.34132999999997</v>
      </c>
      <c r="V18" s="16">
        <v>1.9026318521829049E-2</v>
      </c>
      <c r="W18" s="6">
        <v>562.34132999999997</v>
      </c>
      <c r="X18" s="16">
        <v>3.0286800508105387E-2</v>
      </c>
      <c r="Y18" s="6">
        <v>562.34132999999997</v>
      </c>
      <c r="Z18" s="16">
        <v>4.5477328163141109E-2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1.0328202511927079E-2</v>
      </c>
      <c r="F19" s="7">
        <f t="shared" si="2"/>
        <v>5.8219317955543401E-3</v>
      </c>
      <c r="J19" s="6">
        <v>961.33309999999994</v>
      </c>
      <c r="K19" s="16">
        <v>3.1306323846930932E-2</v>
      </c>
      <c r="L19" s="6">
        <v>961.33309999999994</v>
      </c>
      <c r="M19" s="16">
        <v>3.9616211787395897E-2</v>
      </c>
      <c r="N19" s="6">
        <v>961.33309999999994</v>
      </c>
      <c r="O19" s="16">
        <v>4.9664181447381474E-2</v>
      </c>
      <c r="P19" s="6"/>
      <c r="Q19" s="16"/>
      <c r="S19" s="6">
        <v>961.33309999999994</v>
      </c>
      <c r="T19" s="16">
        <v>1.4209014207616862E-2</v>
      </c>
      <c r="U19" s="6">
        <v>961.33309999999994</v>
      </c>
      <c r="V19" s="16">
        <v>1.9167975875331294E-2</v>
      </c>
      <c r="W19" s="6">
        <v>961.33309999999994</v>
      </c>
      <c r="X19" s="16">
        <v>3.3463459030448027E-2</v>
      </c>
      <c r="Y19" s="6">
        <v>961.33309999999994</v>
      </c>
      <c r="Z19" s="16">
        <v>4.9664181447381474E-2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1.0979449714277402E-2</v>
      </c>
      <c r="F20" s="7">
        <f t="shared" si="2"/>
        <v>6.1792496357934478E-3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1.3292151850620207E-2</v>
      </c>
      <c r="F21" s="19">
        <f t="shared" si="2"/>
        <v>7.4236073005721163E-3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1.5297696653628857E-3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1.0198464435752572E-13</v>
      </c>
      <c r="C26" s="5"/>
      <c r="D26" s="5" t="s">
        <v>75</v>
      </c>
      <c r="E26" s="7">
        <f>B26*B12</f>
        <v>3.3654932637983484E-4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0.31615239750832974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1.2999999999999998</v>
      </c>
      <c r="AK32" s="5">
        <f>AJ32</f>
        <v>1.2999999999999998</v>
      </c>
      <c r="AL32" s="5">
        <f>AJ32</f>
        <v>1.2999999999999998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6.7497244398804362E-3</v>
      </c>
      <c r="C35" s="5">
        <f>E26*(C32^B13)*EXP(-B20*C33)</f>
        <v>8.6549732212831826E-3</v>
      </c>
      <c r="D35" s="5">
        <f>B23*(D32^(-B22/B24))*EXP(B21*D33/B24)</f>
        <v>1382808309.2105155</v>
      </c>
      <c r="E35" s="2"/>
      <c r="F35" s="6">
        <f>E25*(F32^B13)*EXP(-B27*F33)</f>
        <v>8.5505650925554351E-3</v>
      </c>
      <c r="G35" s="5">
        <f>E26*(G32^B13)*EXP(-B20*G33)</f>
        <v>9.4584872203262553E-3</v>
      </c>
      <c r="H35" s="5">
        <f>B23*(H32^(-B22/B24))*EXP(B21*H33/B24)</f>
        <v>402960646.61531383</v>
      </c>
      <c r="I35" s="2"/>
      <c r="J35" s="6">
        <f>E25*(J32^B13)*EXP(-B27*J33)</f>
        <v>1.1088021015390272E-2</v>
      </c>
      <c r="K35" s="5">
        <f>E26*(K32^B13)*EXP(-B20*K33)</f>
        <v>1.0427687835314274E-2</v>
      </c>
      <c r="L35" s="5">
        <f>B23*(L32^(-B22/B24))*EXP(B21*L33/B24)</f>
        <v>103954009.10821877</v>
      </c>
      <c r="M35" s="2"/>
      <c r="N35" s="6">
        <f>E25*(N32^B13)*EXP(-B27*N33)</f>
        <v>1.4374319851344481E-2</v>
      </c>
      <c r="O35" s="5">
        <f>E26*(O32^B13)*EXP(-B20*O33)</f>
        <v>1.1494949772060267E-2</v>
      </c>
      <c r="P35" s="5">
        <f>B23*(P32^(-B22/B24))*EXP(B21*P33/B24)</f>
        <v>26858179.480835561</v>
      </c>
      <c r="Q35" s="2"/>
      <c r="R35" s="6">
        <f>E25*(R32^B13)*EXP(-B27*R33)</f>
        <v>3.0526564018116837E-3</v>
      </c>
      <c r="S35" s="5">
        <f>E26*(S32^B13)*EXP(-B20*S33)</f>
        <v>2.8708592797923658E-3</v>
      </c>
      <c r="T35" s="5">
        <f>B23*(T32^(-B22/B24))*EXP(B21*T33/B24)</f>
        <v>99197661932.259323</v>
      </c>
      <c r="U35" s="2"/>
      <c r="V35" s="6">
        <f>E25*(V32^B13)*EXP(-B27*V33)</f>
        <v>4.8861487582795354E-3</v>
      </c>
      <c r="W35" s="5">
        <f>E26*(W32^B13)*EXP(-B20*W33)</f>
        <v>4.5951602993470776E-3</v>
      </c>
      <c r="X35" s="5">
        <f>B23*(X32^(-B22/B24))*EXP(B21*X33/B24)</f>
        <v>8125668330.1973372</v>
      </c>
      <c r="Y35" s="2"/>
      <c r="Z35" s="6">
        <f>E25*(Z32^B13)*EXP(-B27*Z33)</f>
        <v>7.4930189151840498E-3</v>
      </c>
      <c r="AA35" s="5">
        <f>E26*(AA32^B13)*EXP(-B20*AA33)</f>
        <v>7.0467815747456289E-3</v>
      </c>
      <c r="AB35" s="5">
        <f>B23*(AB32^(-B22/B24))*EXP(B21*AB33/B24)</f>
        <v>835883128.3572377</v>
      </c>
      <c r="AC35" s="2"/>
      <c r="AD35" s="6">
        <f>E25*(AD32^B13)*EXP(-B27*AD33)</f>
        <v>1.1088021015390272E-2</v>
      </c>
      <c r="AE35" s="5">
        <f>E26*(AE32^B13)*EXP(-B20*AE33)</f>
        <v>1.0427687835314274E-2</v>
      </c>
      <c r="AF35" s="5">
        <f>B23*(AF32^(-B22/B24))*EXP(B21*AF33/B24)</f>
        <v>103954009.10821877</v>
      </c>
      <c r="AG35" s="2"/>
      <c r="AI35" s="6"/>
      <c r="AJ35" s="5">
        <f>E25*(AJ32^B13)*EXP(-B27*AJ33)</f>
        <v>4.5355069601733003E-4</v>
      </c>
      <c r="AK35" s="5">
        <f>E26*(AK32^B13)*EXP(-B20*AK33)</f>
        <v>4.6061849205517578E-4</v>
      </c>
      <c r="AL35" s="5">
        <f>B23*(AL32^(-B22/B24))*EXP(B21*AL33/B24)</f>
        <v>2485430620570104.5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6.7497244398804362E-3</v>
      </c>
      <c r="C38" s="5">
        <f>C35</f>
        <v>8.6549732212831826E-3</v>
      </c>
      <c r="D38" s="5">
        <f>E27*(1-EXP(-((A38/D35)^B24)))</f>
        <v>1.6184935674853706E-4</v>
      </c>
      <c r="E38" s="7">
        <f>B38+C38+D38</f>
        <v>1.5566547017912156E-2</v>
      </c>
      <c r="F38" s="13">
        <f>F35*A38^0.167</f>
        <v>8.5505650925554351E-3</v>
      </c>
      <c r="G38" s="5">
        <f>G35</f>
        <v>9.4584872203262553E-3</v>
      </c>
      <c r="H38" s="5">
        <f>E27*(1-EXP(-((A38/H35)^B24)))</f>
        <v>2.5224851498915028E-4</v>
      </c>
      <c r="I38" s="7">
        <f>F38+G38+H38</f>
        <v>1.8261300827870839E-2</v>
      </c>
      <c r="J38" s="13">
        <f>J35*A38^0.167</f>
        <v>1.1088021015390272E-2</v>
      </c>
      <c r="K38" s="5">
        <f>K35</f>
        <v>1.0427687835314274E-2</v>
      </c>
      <c r="L38" s="5">
        <f>E27*(1-EXP(-((A38/L35)^B24)))</f>
        <v>4.1072522413474085E-4</v>
      </c>
      <c r="M38" s="7">
        <f>J38+K38+L38</f>
        <v>2.1926434074839286E-2</v>
      </c>
      <c r="N38" s="13">
        <f>N35*A38^0.167</f>
        <v>1.4374319851344481E-2</v>
      </c>
      <c r="O38" s="5">
        <f>O35</f>
        <v>1.1494949772060267E-2</v>
      </c>
      <c r="P38" s="5">
        <f>E27*(1-EXP(-((A38/P35)^B24)))</f>
        <v>6.6829697219666234E-4</v>
      </c>
      <c r="Q38" s="7">
        <f>N38+O38+P38</f>
        <v>2.653756659560141E-2</v>
      </c>
      <c r="R38" s="13">
        <f>R35*A38^0.167</f>
        <v>3.0526564018116837E-3</v>
      </c>
      <c r="S38" s="5">
        <f>S35</f>
        <v>2.8708592797923658E-3</v>
      </c>
      <c r="T38" s="5">
        <f>E27*(1-EXP(-((A38/T35)^B24)))</f>
        <v>3.4764187527342106E-5</v>
      </c>
      <c r="U38" s="7">
        <f>R38+S38+T38</f>
        <v>5.9582798691313922E-3</v>
      </c>
      <c r="V38" s="13">
        <f>V35*A38^0.167</f>
        <v>4.8861487582795354E-3</v>
      </c>
      <c r="W38" s="5">
        <f>W35</f>
        <v>4.5951602993470776E-3</v>
      </c>
      <c r="X38" s="5">
        <f>E27*(1-EXP(-((A38/X35)^B24)))</f>
        <v>8.5563478344359085E-5</v>
      </c>
      <c r="Y38" s="7">
        <f>V38+W38+X38</f>
        <v>9.5668725359709713E-3</v>
      </c>
      <c r="Z38" s="13">
        <f>Z35*A38^0.167</f>
        <v>7.4930189151840498E-3</v>
      </c>
      <c r="AA38" s="5">
        <f>AA35</f>
        <v>7.0467815747456289E-3</v>
      </c>
      <c r="AB38" s="5">
        <f>E27*(1-EXP(-((A38/AB35)^B24)))</f>
        <v>1.9399511756291158E-4</v>
      </c>
      <c r="AC38" s="7">
        <f>Z38+AA38+AB38</f>
        <v>1.473379560749259E-2</v>
      </c>
      <c r="AD38" s="13">
        <f>AD35*A38^0.167</f>
        <v>1.1088021015390272E-2</v>
      </c>
      <c r="AE38" s="5">
        <f>AE35</f>
        <v>1.0427687835314274E-2</v>
      </c>
      <c r="AF38" s="5">
        <f>E27*(1-EXP(-((A38/AF35)^B24)))</f>
        <v>4.1072522413474085E-4</v>
      </c>
      <c r="AG38" s="7">
        <f>AD38+AE38+AF38</f>
        <v>2.1926434074839286E-2</v>
      </c>
      <c r="AI38" s="13">
        <v>1000</v>
      </c>
      <c r="AJ38" s="20">
        <f>AJ35*AI38^0.167</f>
        <v>1.4375595289372583E-3</v>
      </c>
      <c r="AK38" s="5">
        <f>AK35</f>
        <v>4.6061849205517578E-4</v>
      </c>
      <c r="AL38" s="5">
        <f>E27*(1-EXP(-((AI38/AL35)^B24)))</f>
        <v>1.0902959498757336E-5</v>
      </c>
      <c r="AM38" s="20">
        <f>AJ38+AK38+AL38</f>
        <v>1.9090809804911913E-3</v>
      </c>
      <c r="AN38" s="7">
        <f>AJ38*AN35^0.67</f>
        <v>9.0351577727271648E-4</v>
      </c>
    </row>
    <row r="39" spans="1:40">
      <c r="A39" s="13">
        <v>2</v>
      </c>
      <c r="B39" s="13">
        <f>B35*A39^0.167</f>
        <v>7.5780602217475528E-3</v>
      </c>
      <c r="C39" s="5">
        <f>C35</f>
        <v>8.6549732212831826E-3</v>
      </c>
      <c r="D39" s="5">
        <f>E27*(1-EXP(-((A39/D35)^B24)))</f>
        <v>2.077065843700975E-4</v>
      </c>
      <c r="E39" s="7">
        <f t="shared" ref="E39:E50" si="3">B39+C39+D39</f>
        <v>1.644074002740083E-2</v>
      </c>
      <c r="F39" s="13">
        <f>F35*A39^0.167</f>
        <v>9.5999026002467937E-3</v>
      </c>
      <c r="G39" s="5">
        <f>G35</f>
        <v>9.4584872203262553E-3</v>
      </c>
      <c r="H39" s="5">
        <f>E27*(1-EXP(-((A39/H35)^B24)))</f>
        <v>3.2370566472313003E-4</v>
      </c>
      <c r="I39" s="7">
        <f t="shared" ref="I39:I50" si="4">F39+G39+H39</f>
        <v>1.938209548529618E-2</v>
      </c>
      <c r="J39" s="13">
        <f>J35*A39^0.167</f>
        <v>1.2448758722381022E-2</v>
      </c>
      <c r="K39" s="5">
        <f>K35</f>
        <v>1.0427687835314274E-2</v>
      </c>
      <c r="L39" s="5">
        <f>E27*(1-EXP(-((A39/L35)^B24)))</f>
        <v>5.2703831130187292E-4</v>
      </c>
      <c r="M39" s="7">
        <f t="shared" ref="M39:M50" si="5">J39+K39+L39</f>
        <v>2.3403484868997168E-2</v>
      </c>
      <c r="N39" s="13">
        <f>N35*A39^0.167</f>
        <v>1.6138356824842374E-2</v>
      </c>
      <c r="O39" s="5">
        <f>O35</f>
        <v>1.1494949772060267E-2</v>
      </c>
      <c r="P39" s="5">
        <f>E27*(1-EXP(-((A39/P35)^B24)))</f>
        <v>8.5745257678661085E-4</v>
      </c>
      <c r="Q39" s="7">
        <f t="shared" ref="Q39:Q50" si="6">N39+O39+P39</f>
        <v>2.8490759173689251E-2</v>
      </c>
      <c r="R39" s="13">
        <f>R35*A39^0.167</f>
        <v>3.427282736544118E-3</v>
      </c>
      <c r="S39" s="5">
        <f>S35</f>
        <v>2.8708592797923658E-3</v>
      </c>
      <c r="T39" s="5">
        <f>E27*(1-EXP(-((A39/T35)^B24)))</f>
        <v>4.461656330082609E-5</v>
      </c>
      <c r="U39" s="7">
        <f t="shared" ref="U39:U50" si="7">R39+S39+T39</f>
        <v>6.3427585796373099E-3</v>
      </c>
      <c r="V39" s="13">
        <f>V35*A39^0.167</f>
        <v>5.4857838823587956E-3</v>
      </c>
      <c r="W39" s="5">
        <f>W35</f>
        <v>4.5951602993470776E-3</v>
      </c>
      <c r="X39" s="5">
        <f>E27*(1-EXP(-((A39/X35)^B24)))</f>
        <v>1.0981017198851405E-4</v>
      </c>
      <c r="Y39" s="7">
        <f t="shared" ref="Y39:Y50" si="8">V39+W39+X39</f>
        <v>1.0190754353694388E-2</v>
      </c>
      <c r="Z39" s="13">
        <f>Z35*A39^0.167</f>
        <v>8.4125728520798825E-3</v>
      </c>
      <c r="AA39" s="5">
        <f>AA35</f>
        <v>7.0467815747456289E-3</v>
      </c>
      <c r="AB39" s="5">
        <f>E27*(1-EXP(-((A39/AB35)^B24)))</f>
        <v>2.4895670433043972E-4</v>
      </c>
      <c r="AC39" s="7">
        <f t="shared" ref="AC39:AC50" si="9">Z39+AA39+AB39</f>
        <v>1.570831113115595E-2</v>
      </c>
      <c r="AD39" s="13">
        <f>AD35*A39^0.167</f>
        <v>1.2448758722381022E-2</v>
      </c>
      <c r="AE39" s="5">
        <f>AE35</f>
        <v>1.0427687835314274E-2</v>
      </c>
      <c r="AF39" s="5">
        <f>E27*(1-EXP(-((A39/AF35)^B24)))</f>
        <v>5.2703831130187292E-4</v>
      </c>
      <c r="AG39" s="7">
        <f t="shared" ref="AG39:AG50" si="10">AD39+AE39+AF39</f>
        <v>2.3403484868997168E-2</v>
      </c>
      <c r="AI39" s="13">
        <v>3000</v>
      </c>
      <c r="AJ39" s="20">
        <f>AJ35*AI39^0.167</f>
        <v>1.7270507008178709E-3</v>
      </c>
      <c r="AK39" s="5">
        <f>AK35</f>
        <v>4.6061849205517578E-4</v>
      </c>
      <c r="AL39" s="5">
        <f>E27*(1-EXP(-((AI39/AL35)^B24)))</f>
        <v>1.6192146240540602E-5</v>
      </c>
      <c r="AM39" s="20">
        <f t="shared" ref="AM39:AM54" si="11">AJ39+AK39+AL39</f>
        <v>2.2038613391135871E-3</v>
      </c>
      <c r="AN39" s="7">
        <f>AJ39*AN35^0.67</f>
        <v>1.0854629147026803E-3</v>
      </c>
    </row>
    <row r="40" spans="1:40">
      <c r="A40" s="13">
        <v>4</v>
      </c>
      <c r="B40" s="13">
        <f>B35*A40^0.167</f>
        <v>8.5080505487198574E-3</v>
      </c>
      <c r="C40" s="5">
        <f>C35</f>
        <v>8.6549732212831826E-3</v>
      </c>
      <c r="D40" s="5">
        <f>E27*(1-EXP(-((A40/D35)^B24)))</f>
        <v>2.6655118657320596E-4</v>
      </c>
      <c r="E40" s="7">
        <f t="shared" si="3"/>
        <v>1.7429574956576245E-2</v>
      </c>
      <c r="F40" s="13">
        <f>F35*A40^0.167</f>
        <v>1.077801629911721E-2</v>
      </c>
      <c r="G40" s="5">
        <f>G35</f>
        <v>9.4584872203262553E-3</v>
      </c>
      <c r="H40" s="5">
        <f>E27*(1-EXP(-((A40/H35)^B24)))</f>
        <v>4.1539193698841772E-4</v>
      </c>
      <c r="I40" s="7">
        <f t="shared" si="4"/>
        <v>2.0651895456431882E-2</v>
      </c>
      <c r="J40" s="13">
        <f>J35*A40^0.167</f>
        <v>1.3976488095842857E-2</v>
      </c>
      <c r="K40" s="5">
        <f>K35</f>
        <v>1.0427687835314274E-2</v>
      </c>
      <c r="L40" s="5">
        <f>E27*(1-EXP(-((A40/L35)^B24)))</f>
        <v>6.7625475720395193E-4</v>
      </c>
      <c r="M40" s="7">
        <f t="shared" si="5"/>
        <v>2.5080430688361084E-2</v>
      </c>
      <c r="N40" s="13">
        <f>N35*A40^0.167</f>
        <v>1.8118878924318356E-2</v>
      </c>
      <c r="O40" s="5">
        <f>O35</f>
        <v>1.1494949772060267E-2</v>
      </c>
      <c r="P40" s="5">
        <f>E27*(1-EXP(-((A40/P35)^B24)))</f>
        <v>1.1000536040047483E-3</v>
      </c>
      <c r="Q40" s="7">
        <f t="shared" si="6"/>
        <v>3.0713882300383372E-2</v>
      </c>
      <c r="R40" s="13">
        <f>R35*A40^0.167</f>
        <v>3.8478837478211404E-3</v>
      </c>
      <c r="S40" s="5">
        <f>S35</f>
        <v>2.8708592797923658E-3</v>
      </c>
      <c r="T40" s="5">
        <f>E27*(1-EXP(-((A40/T35)^B24)))</f>
        <v>5.7260907575783343E-5</v>
      </c>
      <c r="U40" s="7">
        <f t="shared" si="7"/>
        <v>6.7760039351892898E-3</v>
      </c>
      <c r="V40" s="13">
        <f>V35*A40^0.167</f>
        <v>6.1590070815903475E-3</v>
      </c>
      <c r="W40" s="5">
        <f>W35</f>
        <v>4.5951602993470776E-3</v>
      </c>
      <c r="X40" s="5">
        <f>E27*(1-EXP(-((A40/X35)^B24)))</f>
        <v>1.4092628101337101E-4</v>
      </c>
      <c r="Y40" s="7">
        <f t="shared" si="8"/>
        <v>1.0895093661950798E-2</v>
      </c>
      <c r="Z40" s="13">
        <f>Z35*A40^0.167</f>
        <v>9.4449757557849585E-3</v>
      </c>
      <c r="AA40" s="5">
        <f>AA35</f>
        <v>7.0467815747456289E-3</v>
      </c>
      <c r="AB40" s="5">
        <f>E27*(1-EXP(-((A40/AB35)^B24)))</f>
        <v>3.1948181909235128E-4</v>
      </c>
      <c r="AC40" s="7">
        <f t="shared" si="9"/>
        <v>1.6811239149622941E-2</v>
      </c>
      <c r="AD40" s="13">
        <f>AD35*A40^0.167</f>
        <v>1.3976488095842857E-2</v>
      </c>
      <c r="AE40" s="5">
        <f>AE35</f>
        <v>1.0427687835314274E-2</v>
      </c>
      <c r="AF40" s="5">
        <f>E27*(1-EXP(-((A40/AF35)^B24)))</f>
        <v>6.7625475720395193E-4</v>
      </c>
      <c r="AG40" s="7">
        <f t="shared" si="10"/>
        <v>2.5080430688361084E-2</v>
      </c>
      <c r="AI40" s="13">
        <v>7000</v>
      </c>
      <c r="AJ40" s="20">
        <f>AJ35*AI40^0.167</f>
        <v>1.9895607767193195E-3</v>
      </c>
      <c r="AK40" s="5">
        <f>AK35</f>
        <v>4.6061849205517578E-4</v>
      </c>
      <c r="AL40" s="5">
        <f>E27*(1-EXP(-((AI40/AL35)^B24)))</f>
        <v>2.1967067958010897E-5</v>
      </c>
      <c r="AM40" s="20">
        <f t="shared" si="11"/>
        <v>2.4721463367325062E-3</v>
      </c>
      <c r="AN40" s="7">
        <f>AJ40*AN35^0.67</f>
        <v>1.2504522528801109E-3</v>
      </c>
    </row>
    <row r="41" spans="1:40">
      <c r="A41" s="13">
        <v>7</v>
      </c>
      <c r="B41" s="13">
        <f>B35*A41^0.167</f>
        <v>9.3415171538513697E-3</v>
      </c>
      <c r="C41" s="5">
        <f>C35</f>
        <v>8.6549732212831826E-3</v>
      </c>
      <c r="D41" s="5">
        <f>E27*(1-EXP(-((A41/D35)^B24)))</f>
        <v>3.2601189452168591E-4</v>
      </c>
      <c r="E41" s="7">
        <f t="shared" si="3"/>
        <v>1.8322502269656239E-2</v>
      </c>
      <c r="F41" s="13">
        <f>F35*A41^0.167</f>
        <v>1.183385354449288E-2</v>
      </c>
      <c r="G41" s="5">
        <f>G35</f>
        <v>9.4584872203262553E-3</v>
      </c>
      <c r="H41" s="5">
        <f>E27*(1-EXP(-((A41/H35)^B24)))</f>
        <v>5.0802847542608055E-4</v>
      </c>
      <c r="I41" s="7">
        <f t="shared" si="4"/>
        <v>2.1800369240245216E-2</v>
      </c>
      <c r="J41" s="13">
        <f>J35*A41^0.167</f>
        <v>1.5345654395243354E-2</v>
      </c>
      <c r="K41" s="5">
        <f>K35</f>
        <v>1.0427687835314274E-2</v>
      </c>
      <c r="L41" s="5">
        <f>E27*(1-EXP(-((A41/L35)^B24)))</f>
        <v>8.2699006768524206E-4</v>
      </c>
      <c r="M41" s="7">
        <f t="shared" si="5"/>
        <v>2.6600332298242869E-2</v>
      </c>
      <c r="N41" s="13">
        <f>N35*A41^0.167</f>
        <v>1.9893842580136399E-2</v>
      </c>
      <c r="O41" s="5">
        <f>O35</f>
        <v>1.1494949772060267E-2</v>
      </c>
      <c r="P41" s="5">
        <f>E27*(1-EXP(-((A41/P35)^B24)))</f>
        <v>1.3450509227078977E-3</v>
      </c>
      <c r="Q41" s="7">
        <f t="shared" si="6"/>
        <v>3.2733843274904563E-2</v>
      </c>
      <c r="R41" s="13">
        <f>R35*A41^0.167</f>
        <v>4.2248305684673519E-3</v>
      </c>
      <c r="S41" s="5">
        <f>S35</f>
        <v>2.8708592797923658E-3</v>
      </c>
      <c r="T41" s="5">
        <f>E27*(1-EXP(-((A41/T35)^B24)))</f>
        <v>7.0039517629376223E-5</v>
      </c>
      <c r="U41" s="7">
        <f t="shared" si="7"/>
        <v>7.1657293658890942E-3</v>
      </c>
      <c r="V41" s="13">
        <f>V35*A41^0.167</f>
        <v>6.762356426293809E-3</v>
      </c>
      <c r="W41" s="5">
        <f>W35</f>
        <v>4.5951602993470776E-3</v>
      </c>
      <c r="X41" s="5">
        <f>E27*(1-EXP(-((A41/X35)^B24)))</f>
        <v>1.7237095280643759E-4</v>
      </c>
      <c r="Y41" s="7">
        <f t="shared" si="8"/>
        <v>1.1529887678447323E-2</v>
      </c>
      <c r="Z41" s="13">
        <f>Z35*A41^0.167</f>
        <v>1.0370225533468516E-2</v>
      </c>
      <c r="AA41" s="5">
        <f>AA35</f>
        <v>7.0467815747456289E-3</v>
      </c>
      <c r="AB41" s="5">
        <f>E27*(1-EXP(-((A41/AB35)^B24)))</f>
        <v>3.9074268387104006E-4</v>
      </c>
      <c r="AC41" s="7">
        <f t="shared" si="9"/>
        <v>1.7807749792085183E-2</v>
      </c>
      <c r="AD41" s="13">
        <f>AD35*A41^0.167</f>
        <v>1.5345654395243354E-2</v>
      </c>
      <c r="AE41" s="5">
        <f>AE35</f>
        <v>1.0427687835314274E-2</v>
      </c>
      <c r="AF41" s="5">
        <f>E27*(1-EXP(-((A41/AF35)^B24)))</f>
        <v>8.2699006768524206E-4</v>
      </c>
      <c r="AG41" s="7">
        <f t="shared" si="10"/>
        <v>2.6600332298242869E-2</v>
      </c>
      <c r="AI41" s="13">
        <v>10000</v>
      </c>
      <c r="AJ41" s="20">
        <f>AJ35*AI41^0.167</f>
        <v>2.1116689677332778E-3</v>
      </c>
      <c r="AK41" s="5">
        <f>AK35</f>
        <v>4.6061849205517578E-4</v>
      </c>
      <c r="AL41" s="5">
        <f>E27*(1-EXP(-((AI41/AL35)^B24)))</f>
        <v>2.4976681276342817E-5</v>
      </c>
      <c r="AM41" s="20">
        <f t="shared" si="11"/>
        <v>2.5972641410647963E-3</v>
      </c>
      <c r="AN41" s="7">
        <f>AJ41*AN35^0.67</f>
        <v>1.3271980675017168E-3</v>
      </c>
    </row>
    <row r="42" spans="1:40">
      <c r="A42" s="13">
        <v>10</v>
      </c>
      <c r="B42" s="13">
        <f>B35*A42^0.167</f>
        <v>9.9148475965954042E-3</v>
      </c>
      <c r="C42" s="5">
        <f>C35</f>
        <v>8.6549732212831826E-3</v>
      </c>
      <c r="D42" s="5">
        <f>E27*(1-EXP(-((A42/D35)^B24)))</f>
        <v>3.7065295048169597E-4</v>
      </c>
      <c r="E42" s="7">
        <f t="shared" si="3"/>
        <v>1.8940473768360281E-2</v>
      </c>
      <c r="F42" s="13">
        <f>F35*A42^0.167</f>
        <v>1.2560149753159042E-2</v>
      </c>
      <c r="G42" s="5">
        <f>G35</f>
        <v>9.4584872203262553E-3</v>
      </c>
      <c r="H42" s="5">
        <f>E27*(1-EXP(-((A42/H35)^B24)))</f>
        <v>5.7757040048269954E-4</v>
      </c>
      <c r="I42" s="7">
        <f t="shared" si="4"/>
        <v>2.2596207373967996E-2</v>
      </c>
      <c r="J42" s="13">
        <f>J35*A42^0.167</f>
        <v>1.6287485436574201E-2</v>
      </c>
      <c r="K42" s="5">
        <f>K35</f>
        <v>1.0427687835314274E-2</v>
      </c>
      <c r="L42" s="5">
        <f>E27*(1-EXP(-((A42/L35)^B24)))</f>
        <v>9.4012826408119315E-4</v>
      </c>
      <c r="M42" s="7">
        <f t="shared" si="5"/>
        <v>2.7655301535969668E-2</v>
      </c>
      <c r="N42" s="13">
        <f>N35*A42^0.167</f>
        <v>2.1114816152897793E-2</v>
      </c>
      <c r="O42" s="5">
        <f>O35</f>
        <v>1.1494949772060267E-2</v>
      </c>
      <c r="P42" s="5">
        <f>E27*(1-EXP(-((A42/P35)^B24)))</f>
        <v>1.5288915569487656E-3</v>
      </c>
      <c r="Q42" s="7">
        <f t="shared" si="6"/>
        <v>3.4138657481906823E-2</v>
      </c>
      <c r="R42" s="13">
        <f>R35*A42^0.167</f>
        <v>4.484127205238957E-3</v>
      </c>
      <c r="S42" s="5">
        <f>S35</f>
        <v>2.8708592797923658E-3</v>
      </c>
      <c r="T42" s="5">
        <f>E27*(1-EXP(-((A42/T35)^B24)))</f>
        <v>7.9634500516814359E-5</v>
      </c>
      <c r="U42" s="7">
        <f t="shared" si="7"/>
        <v>7.4346209855481373E-3</v>
      </c>
      <c r="V42" s="13">
        <f>V35*A42^0.167</f>
        <v>7.1773923075137604E-3</v>
      </c>
      <c r="W42" s="5">
        <f>W35</f>
        <v>4.5951602993470776E-3</v>
      </c>
      <c r="X42" s="5">
        <f>E27*(1-EXP(-((A42/X35)^B24)))</f>
        <v>1.9598036582599071E-4</v>
      </c>
      <c r="Y42" s="7">
        <f t="shared" si="8"/>
        <v>1.1968532972686829E-2</v>
      </c>
      <c r="Z42" s="13">
        <f>Z35*A42^0.167</f>
        <v>1.1006692383396393E-2</v>
      </c>
      <c r="AA42" s="5">
        <f>AA35</f>
        <v>7.0467815747456289E-3</v>
      </c>
      <c r="AB42" s="5">
        <f>E27*(1-EXP(-((A42/AB35)^B24)))</f>
        <v>4.4424114029515218E-4</v>
      </c>
      <c r="AC42" s="7">
        <f t="shared" si="9"/>
        <v>1.8497715098437173E-2</v>
      </c>
      <c r="AD42" s="13">
        <f>AD35*A42^0.167</f>
        <v>1.6287485436574201E-2</v>
      </c>
      <c r="AE42" s="5">
        <f>AE35</f>
        <v>1.0427687835314274E-2</v>
      </c>
      <c r="AF42" s="5">
        <f>E27*(1-EXP(-((A42/AF35)^B24)))</f>
        <v>9.4012826408119315E-4</v>
      </c>
      <c r="AG42" s="7">
        <f t="shared" si="10"/>
        <v>2.7655301535969668E-2</v>
      </c>
      <c r="AI42" s="13">
        <v>30000</v>
      </c>
      <c r="AJ42" s="20">
        <f>AJ35*AI42^0.167</f>
        <v>2.5369101572546271E-3</v>
      </c>
      <c r="AK42" s="5">
        <f>AK35</f>
        <v>4.6061849205517578E-4</v>
      </c>
      <c r="AL42" s="5">
        <f>E27*(1-EXP(-((AI42/AL35)^B24)))</f>
        <v>3.7092837849608747E-5</v>
      </c>
      <c r="AM42" s="20">
        <f t="shared" si="11"/>
        <v>3.0346214871594117E-3</v>
      </c>
      <c r="AN42" s="7">
        <f>AJ42*AN35^0.67</f>
        <v>1.5944649988146706E-3</v>
      </c>
    </row>
    <row r="43" spans="1:40">
      <c r="A43" s="13">
        <v>20</v>
      </c>
      <c r="B43" s="13">
        <f>B35*A43^0.167</f>
        <v>1.113161179329269E-2</v>
      </c>
      <c r="C43" s="5">
        <f>C35</f>
        <v>8.6549732212831826E-3</v>
      </c>
      <c r="D43" s="5">
        <f>E27*(1-EXP(-((A43/D35)^B24)))</f>
        <v>4.756265386365705E-4</v>
      </c>
      <c r="E43" s="7">
        <f t="shared" si="3"/>
        <v>2.026221155321244E-2</v>
      </c>
      <c r="F43" s="13">
        <f>F35*A43^0.167</f>
        <v>1.41015491923242E-2</v>
      </c>
      <c r="G43" s="5">
        <f>G35</f>
        <v>9.4584872203262553E-3</v>
      </c>
      <c r="H43" s="5">
        <f>E27*(1-EXP(-((A43/H35)^B24)))</f>
        <v>7.4107681755897063E-4</v>
      </c>
      <c r="I43" s="7">
        <f t="shared" si="4"/>
        <v>2.4301113230209427E-2</v>
      </c>
      <c r="J43" s="13">
        <f>J35*A43^0.167</f>
        <v>1.8286308811353773E-2</v>
      </c>
      <c r="K43" s="5">
        <f>K35</f>
        <v>1.0427687835314274E-2</v>
      </c>
      <c r="L43" s="5">
        <f>E27*(1-EXP(-((A43/L35)^B24)))</f>
        <v>1.2060761380419127E-3</v>
      </c>
      <c r="M43" s="7">
        <f t="shared" si="5"/>
        <v>2.9920072784709959E-2</v>
      </c>
      <c r="N43" s="13">
        <f>N35*A43^0.167</f>
        <v>2.3706056418004204E-2</v>
      </c>
      <c r="O43" s="5">
        <f>O35</f>
        <v>1.1494949772060267E-2</v>
      </c>
      <c r="P43" s="5">
        <f>E27*(1-EXP(-((A43/P35)^B24)))</f>
        <v>1.9608727256353671E-3</v>
      </c>
      <c r="Q43" s="7">
        <f t="shared" si="6"/>
        <v>3.7161878915699838E-2</v>
      </c>
      <c r="R43" s="13">
        <f>R35*A43^0.167</f>
        <v>5.0344256726248364E-3</v>
      </c>
      <c r="S43" s="5">
        <f>S35</f>
        <v>2.8708592797923658E-3</v>
      </c>
      <c r="T43" s="5">
        <f>E27*(1-EXP(-((A43/T35)^B24)))</f>
        <v>1.0220133181826635E-4</v>
      </c>
      <c r="U43" s="7">
        <f t="shared" si="7"/>
        <v>8.0074862842354697E-3</v>
      </c>
      <c r="V43" s="13">
        <f>V35*A43^0.167</f>
        <v>8.0582120982720263E-3</v>
      </c>
      <c r="W43" s="5">
        <f>W35</f>
        <v>4.5951602993470776E-3</v>
      </c>
      <c r="X43" s="5">
        <f>E27*(1-EXP(-((A43/X35)^B24)))</f>
        <v>2.5150417788051478E-4</v>
      </c>
      <c r="Y43" s="7">
        <f t="shared" si="8"/>
        <v>1.2904876575499619E-2</v>
      </c>
      <c r="Z43" s="13">
        <f>Z35*A43^0.167</f>
        <v>1.235744932501355E-2</v>
      </c>
      <c r="AA43" s="5">
        <f>AA35</f>
        <v>7.0467815747456289E-3</v>
      </c>
      <c r="AB43" s="5">
        <f>E27*(1-EXP(-((A43/AB35)^B24)))</f>
        <v>5.7003701327501576E-4</v>
      </c>
      <c r="AC43" s="7">
        <f t="shared" si="9"/>
        <v>1.9974267913034194E-2</v>
      </c>
      <c r="AD43" s="13">
        <f>AD35*A43^0.167</f>
        <v>1.8286308811353773E-2</v>
      </c>
      <c r="AE43" s="5">
        <f>AE35</f>
        <v>1.0427687835314274E-2</v>
      </c>
      <c r="AF43" s="5">
        <f>E27*(1-EXP(-((A43/AF35)^B24)))</f>
        <v>1.2060761380419127E-3</v>
      </c>
      <c r="AG43" s="7">
        <f t="shared" si="10"/>
        <v>2.9920072784709959E-2</v>
      </c>
      <c r="AI43" s="13">
        <v>70000</v>
      </c>
      <c r="AJ43" s="20">
        <f>AJ35*AI43^0.167</f>
        <v>2.9225181058925498E-3</v>
      </c>
      <c r="AK43" s="5">
        <f>AK35</f>
        <v>4.6061849205517578E-4</v>
      </c>
      <c r="AL43" s="5">
        <f>E27*(1-EXP(-((AI43/AL35)^B24)))</f>
        <v>5.0321388593336926E-5</v>
      </c>
      <c r="AM43" s="20">
        <f t="shared" si="11"/>
        <v>3.4334579865410624E-3</v>
      </c>
      <c r="AN43" s="7">
        <f>AJ43*AN35^0.67</f>
        <v>1.836822173194568E-3</v>
      </c>
    </row>
    <row r="44" spans="1:40">
      <c r="A44" s="13">
        <v>40</v>
      </c>
      <c r="B44" s="13">
        <f>B35*A44^0.167</f>
        <v>1.249769902253692E-2</v>
      </c>
      <c r="C44" s="5">
        <f>C35</f>
        <v>8.6549732212831826E-3</v>
      </c>
      <c r="D44" s="5">
        <f>E27*(1-EXP(-((A44/D35)^B24)))</f>
        <v>6.1030122889759201E-4</v>
      </c>
      <c r="E44" s="7">
        <f t="shared" si="3"/>
        <v>2.1762973472717693E-2</v>
      </c>
      <c r="F44" s="13">
        <f>F35*A44^0.167</f>
        <v>1.5832111362647169E-2</v>
      </c>
      <c r="G44" s="5">
        <f>G35</f>
        <v>9.4584872203262553E-3</v>
      </c>
      <c r="H44" s="5">
        <f>E27*(1-EXP(-((A44/H35)^B24)))</f>
        <v>9.5080105852146473E-4</v>
      </c>
      <c r="I44" s="7">
        <f t="shared" si="4"/>
        <v>2.6241399641494887E-2</v>
      </c>
      <c r="J44" s="13">
        <f>J35*A44^0.167</f>
        <v>2.0530430633160266E-2</v>
      </c>
      <c r="K44" s="5">
        <f>K35</f>
        <v>1.0427687835314274E-2</v>
      </c>
      <c r="L44" s="5">
        <f>E27*(1-EXP(-((A44/L35)^B24)))</f>
        <v>1.5470717638104679E-3</v>
      </c>
      <c r="M44" s="7">
        <f t="shared" si="5"/>
        <v>3.2505190232285007E-2</v>
      </c>
      <c r="N44" s="13">
        <f>N35*A44^0.167</f>
        <v>2.6615297373378873E-2</v>
      </c>
      <c r="O44" s="5">
        <f>O35</f>
        <v>1.1494949772060267E-2</v>
      </c>
      <c r="P44" s="5">
        <f>E27*(1-EXP(-((A44/P35)^B24)))</f>
        <v>2.5144195646758221E-3</v>
      </c>
      <c r="Q44" s="7">
        <f t="shared" si="6"/>
        <v>4.0624666710114964E-2</v>
      </c>
      <c r="R44" s="13">
        <f>R35*A44^0.167</f>
        <v>5.6522575504932395E-3</v>
      </c>
      <c r="S44" s="5">
        <f>S35</f>
        <v>2.8708592797923658E-3</v>
      </c>
      <c r="T44" s="5">
        <f>E27*(1-EXP(-((A44/T35)^B24)))</f>
        <v>1.3116182662947155E-4</v>
      </c>
      <c r="U44" s="7">
        <f t="shared" si="7"/>
        <v>8.6542786569150758E-3</v>
      </c>
      <c r="V44" s="13">
        <f>V35*A44^0.167</f>
        <v>9.0471273463427256E-3</v>
      </c>
      <c r="W44" s="5">
        <f>W35</f>
        <v>4.5951602993470776E-3</v>
      </c>
      <c r="X44" s="5">
        <f>E27*(1-EXP(-((A44/X35)^B24)))</f>
        <v>3.2275057897328952E-4</v>
      </c>
      <c r="Y44" s="7">
        <f t="shared" si="8"/>
        <v>1.3965038224663093E-2</v>
      </c>
      <c r="Z44" s="13">
        <f>Z35*A44^0.167</f>
        <v>1.3873973079381766E-2</v>
      </c>
      <c r="AA44" s="5">
        <f>AA35</f>
        <v>7.0467815747456289E-3</v>
      </c>
      <c r="AB44" s="5">
        <f>E27*(1-EXP(-((A44/AB35)^B24)))</f>
        <v>7.314132501193549E-4</v>
      </c>
      <c r="AC44" s="7">
        <f t="shared" si="9"/>
        <v>2.165216790424675E-2</v>
      </c>
      <c r="AD44" s="13">
        <f>AD35*A44^0.167</f>
        <v>2.0530430633160266E-2</v>
      </c>
      <c r="AE44" s="5">
        <f>AE35</f>
        <v>1.0427687835314274E-2</v>
      </c>
      <c r="AF44" s="5">
        <f>E27*(1-EXP(-((A44/AF35)^B24)))</f>
        <v>1.5470717638104679E-3</v>
      </c>
      <c r="AG44" s="7">
        <f t="shared" si="10"/>
        <v>3.2505190232285007E-2</v>
      </c>
      <c r="AI44" s="13">
        <v>100000</v>
      </c>
      <c r="AJ44" s="20">
        <f>AJ35*AI44^0.167</f>
        <v>3.1018860363885106E-3</v>
      </c>
      <c r="AK44" s="5">
        <f>AK35</f>
        <v>4.6061849205517578E-4</v>
      </c>
      <c r="AL44" s="5">
        <f>E27*(1-EXP(-((AI44/AL35)^B24)))</f>
        <v>5.7215353638833746E-5</v>
      </c>
      <c r="AM44" s="20">
        <f t="shared" si="11"/>
        <v>3.6197198820825203E-3</v>
      </c>
      <c r="AN44" s="7">
        <f>AJ44*AN35^0.67</f>
        <v>1.9495561169914303E-3</v>
      </c>
    </row>
    <row r="45" spans="1:40">
      <c r="A45" s="13">
        <v>70</v>
      </c>
      <c r="B45" s="13">
        <f>B35*A45^0.167</f>
        <v>1.3722000020353222E-2</v>
      </c>
      <c r="C45" s="5">
        <f>C35</f>
        <v>8.6549732212831826E-3</v>
      </c>
      <c r="D45" s="5">
        <f>E27*(1-EXP(-((A45/D35)^B24)))</f>
        <v>7.4635307804011696E-4</v>
      </c>
      <c r="E45" s="7">
        <f t="shared" si="3"/>
        <v>2.3123326319676524E-2</v>
      </c>
      <c r="F45" s="13">
        <f>F35*A45^0.167</f>
        <v>1.7383058437294607E-2</v>
      </c>
      <c r="G45" s="5">
        <f>G35</f>
        <v>9.4584872203262553E-3</v>
      </c>
      <c r="H45" s="5">
        <f>E27*(1-EXP(-((A45/H35)^B24)))</f>
        <v>1.1626191222161265E-3</v>
      </c>
      <c r="I45" s="7">
        <f t="shared" si="4"/>
        <v>2.8004164779836988E-2</v>
      </c>
      <c r="J45" s="13">
        <f>J35*A45^0.167</f>
        <v>2.2541634988814067E-2</v>
      </c>
      <c r="K45" s="5">
        <f>K35</f>
        <v>1.0427687835314274E-2</v>
      </c>
      <c r="L45" s="5">
        <f>E27*(1-EXP(-((A45/L35)^B24)))</f>
        <v>1.8913270370247194E-3</v>
      </c>
      <c r="M45" s="7">
        <f t="shared" si="5"/>
        <v>3.4860649861153066E-2</v>
      </c>
      <c r="N45" s="13">
        <f>N35*A45^0.167</f>
        <v>2.9222588129272822E-2</v>
      </c>
      <c r="O45" s="5">
        <f>O35</f>
        <v>1.1494949772060267E-2</v>
      </c>
      <c r="P45" s="5">
        <f>E27*(1-EXP(-((A45/P35)^B24)))</f>
        <v>3.0728759286508325E-3</v>
      </c>
      <c r="Q45" s="7">
        <f t="shared" si="6"/>
        <v>4.3790413829983922E-2</v>
      </c>
      <c r="R45" s="13">
        <f>R35*A45^0.167</f>
        <v>6.2059646406147691E-3</v>
      </c>
      <c r="S45" s="5">
        <f>S35</f>
        <v>2.8708592797923658E-3</v>
      </c>
      <c r="T45" s="5">
        <f>E27*(1-EXP(-((A45/T35)^B24)))</f>
        <v>1.6042832330338366E-4</v>
      </c>
      <c r="U45" s="7">
        <f t="shared" si="7"/>
        <v>9.2372522437105184E-3</v>
      </c>
      <c r="V45" s="13">
        <f>V35*A45^0.167</f>
        <v>9.9334030533768467E-3</v>
      </c>
      <c r="W45" s="5">
        <f>W35</f>
        <v>4.5951602993470776E-3</v>
      </c>
      <c r="X45" s="5">
        <f>E27*(1-EXP(-((A45/X35)^B24)))</f>
        <v>3.9474008945443873E-4</v>
      </c>
      <c r="Y45" s="7">
        <f t="shared" si="8"/>
        <v>1.4923303442178362E-2</v>
      </c>
      <c r="Z45" s="13">
        <f>Z35*A45^0.167</f>
        <v>1.5233096791205292E-2</v>
      </c>
      <c r="AA45" s="5">
        <f>AA35</f>
        <v>7.0467815747456289E-3</v>
      </c>
      <c r="AB45" s="5">
        <f>E27*(1-EXP(-((A45/AB35)^B24)))</f>
        <v>8.9442579692573115E-4</v>
      </c>
      <c r="AC45" s="7">
        <f t="shared" si="9"/>
        <v>2.3174304162876653E-2</v>
      </c>
      <c r="AD45" s="13">
        <f>AD35*A45^0.167</f>
        <v>2.2541634988814067E-2</v>
      </c>
      <c r="AE45" s="5">
        <f>AE35</f>
        <v>1.0427687835314274E-2</v>
      </c>
      <c r="AF45" s="5">
        <f>E27*(1-EXP(-((A45/AF35)^B24)))</f>
        <v>1.8913270370247194E-3</v>
      </c>
      <c r="AG45" s="7">
        <f t="shared" si="10"/>
        <v>3.4860649861153066E-2</v>
      </c>
      <c r="AI45" s="13">
        <v>300000</v>
      </c>
      <c r="AJ45" s="20">
        <f>AJ35*AI45^0.167</f>
        <v>3.7265339940129559E-3</v>
      </c>
      <c r="AK45" s="5">
        <f>AK35</f>
        <v>4.6061849205517578E-4</v>
      </c>
      <c r="AL45" s="5">
        <f>E27*(1-EXP(-((AI45/AL35)^B24)))</f>
        <v>8.4968347647611765E-5</v>
      </c>
      <c r="AM45" s="20">
        <f t="shared" si="11"/>
        <v>4.2721208337157431E-3</v>
      </c>
      <c r="AN45" s="7">
        <f>AJ45*AN35^0.67</f>
        <v>2.3421515355422661E-3</v>
      </c>
    </row>
    <row r="46" spans="1:40">
      <c r="A46" s="13">
        <v>100</v>
      </c>
      <c r="B46" s="13">
        <f>B35*A46^0.167</f>
        <v>1.4564180173473124E-2</v>
      </c>
      <c r="C46" s="5">
        <f>C35</f>
        <v>8.6549732212831826E-3</v>
      </c>
      <c r="D46" s="5">
        <f>E27*(1-EXP(-((A46/D35)^B24)))</f>
        <v>8.4847440251152226E-4</v>
      </c>
      <c r="E46" s="7">
        <f t="shared" si="3"/>
        <v>2.4067627797267829E-2</v>
      </c>
      <c r="F46" s="13">
        <f>F35*A46^0.167</f>
        <v>1.8449934023557442E-2</v>
      </c>
      <c r="G46" s="5">
        <f>G35</f>
        <v>9.4584872203262553E-3</v>
      </c>
      <c r="H46" s="5">
        <f>E27*(1-EXP(-((A46/H35)^B24)))</f>
        <v>1.3215774786060112E-3</v>
      </c>
      <c r="I46" s="7">
        <f t="shared" si="4"/>
        <v>2.9229998722489707E-2</v>
      </c>
      <c r="J46" s="13">
        <f>J35*A46^0.167</f>
        <v>2.3925115354525631E-2</v>
      </c>
      <c r="K46" s="5">
        <f>K35</f>
        <v>1.0427687835314274E-2</v>
      </c>
      <c r="L46" s="5">
        <f>E27*(1-EXP(-((A46/L35)^B24)))</f>
        <v>2.1495770123942186E-3</v>
      </c>
      <c r="M46" s="7">
        <f t="shared" si="5"/>
        <v>3.6502380202234126E-2</v>
      </c>
      <c r="N46" s="13">
        <f>N35*A46^0.167</f>
        <v>3.1016108294610743E-2</v>
      </c>
      <c r="O46" s="5">
        <f>O35</f>
        <v>1.1494949772060267E-2</v>
      </c>
      <c r="P46" s="5">
        <f>E27*(1-EXP(-((A46/P35)^B24)))</f>
        <v>3.4915611164601759E-3</v>
      </c>
      <c r="Q46" s="7">
        <f t="shared" si="6"/>
        <v>4.6002619183131185E-2</v>
      </c>
      <c r="R46" s="13">
        <f>R35*A46^0.167</f>
        <v>6.586852284073256E-3</v>
      </c>
      <c r="S46" s="5">
        <f>S35</f>
        <v>2.8708592797923658E-3</v>
      </c>
      <c r="T46" s="5">
        <f>E27*(1-EXP(-((A46/T35)^B24)))</f>
        <v>1.8240244291666975E-4</v>
      </c>
      <c r="U46" s="7">
        <f t="shared" si="7"/>
        <v>9.6401140067822917E-3</v>
      </c>
      <c r="V46" s="13">
        <f>V35*A46^0.167</f>
        <v>1.0543060165465912E-2</v>
      </c>
      <c r="W46" s="5">
        <f>W35</f>
        <v>4.5951602993470776E-3</v>
      </c>
      <c r="X46" s="5">
        <f>E27*(1-EXP(-((A46/X35)^B24)))</f>
        <v>4.4878546082490232E-4</v>
      </c>
      <c r="Y46" s="7">
        <f t="shared" si="8"/>
        <v>1.5587005925637892E-2</v>
      </c>
      <c r="Z46" s="13">
        <f>Z35*A46^0.167</f>
        <v>1.6168019671913562E-2</v>
      </c>
      <c r="AA46" s="5">
        <f>AA35</f>
        <v>7.0467815747456289E-3</v>
      </c>
      <c r="AB46" s="5">
        <f>E27*(1-EXP(-((A46/AB35)^B24)))</f>
        <v>1.0167748030378697E-3</v>
      </c>
      <c r="AC46" s="7">
        <f t="shared" si="9"/>
        <v>2.423157604969706E-2</v>
      </c>
      <c r="AD46" s="13">
        <f>AD35*A46^0.167</f>
        <v>2.3925115354525631E-2</v>
      </c>
      <c r="AE46" s="5">
        <f>AE35</f>
        <v>1.0427687835314274E-2</v>
      </c>
      <c r="AF46" s="5">
        <f>E27*(1-EXP(-((A46/AF35)^B24)))</f>
        <v>2.1495770123942186E-3</v>
      </c>
      <c r="AG46" s="7">
        <f t="shared" si="10"/>
        <v>3.6502380202234126E-2</v>
      </c>
      <c r="AI46" s="13">
        <v>700000</v>
      </c>
      <c r="AJ46" s="20">
        <f>AJ35*AI46^0.167</f>
        <v>4.2929636426355475E-3</v>
      </c>
      <c r="AK46" s="5">
        <f>AK35</f>
        <v>4.6061849205517578E-4</v>
      </c>
      <c r="AL46" s="5">
        <f>E27*(1-EXP(-((AI46/AL35)^B24)))</f>
        <v>1.1526779858779551E-4</v>
      </c>
      <c r="AM46" s="20">
        <f t="shared" si="11"/>
        <v>4.8688499332785184E-3</v>
      </c>
      <c r="AN46" s="7">
        <f>AJ46*AN35^0.67</f>
        <v>2.6981563575644149E-3</v>
      </c>
    </row>
    <row r="47" spans="1:40">
      <c r="A47" s="13">
        <v>200</v>
      </c>
      <c r="B47" s="13">
        <f>B35*A47^0.167</f>
        <v>1.6351517075697999E-2</v>
      </c>
      <c r="C47" s="5">
        <f>C35</f>
        <v>8.6549732212831826E-3</v>
      </c>
      <c r="D47" s="5">
        <f>E27*(1-EXP(-((A47/D35)^B24)))</f>
        <v>1.0885396023022314E-3</v>
      </c>
      <c r="E47" s="7">
        <f t="shared" si="3"/>
        <v>2.6095029899283414E-2</v>
      </c>
      <c r="F47" s="13">
        <f>F35*A47^0.167</f>
        <v>2.0714136164092661E-2</v>
      </c>
      <c r="G47" s="5">
        <f>G35</f>
        <v>9.4584872203262553E-3</v>
      </c>
      <c r="H47" s="5">
        <f>E27*(1-EXP(-((A47/H35)^B24)))</f>
        <v>1.6951409809605003E-3</v>
      </c>
      <c r="I47" s="7">
        <f t="shared" si="4"/>
        <v>3.1867764365379414E-2</v>
      </c>
      <c r="J47" s="13">
        <f>J35*A47^0.167</f>
        <v>2.6861239534108138E-2</v>
      </c>
      <c r="K47" s="5">
        <f>K35</f>
        <v>1.0427687835314274E-2</v>
      </c>
      <c r="L47" s="5">
        <f>E27*(1-EXP(-((A47/L35)^B24)))</f>
        <v>2.7561602632496639E-3</v>
      </c>
      <c r="M47" s="7">
        <f t="shared" si="5"/>
        <v>4.0045087632672074E-2</v>
      </c>
      <c r="N47" s="13">
        <f>N35*A47^0.167</f>
        <v>3.4822449211714408E-2</v>
      </c>
      <c r="O47" s="5">
        <f>O35</f>
        <v>1.1494949772060267E-2</v>
      </c>
      <c r="P47" s="5">
        <f>E27*(1-EXP(-((A47/P35)^B24)))</f>
        <v>4.4741280591092452E-3</v>
      </c>
      <c r="Q47" s="7">
        <f t="shared" si="6"/>
        <v>5.0791527042883922E-2</v>
      </c>
      <c r="R47" s="13">
        <f>R35*A47^0.167</f>
        <v>7.3952001633635217E-3</v>
      </c>
      <c r="S47" s="5">
        <f>S35</f>
        <v>2.8708592797923658E-3</v>
      </c>
      <c r="T47" s="5">
        <f>E27*(1-EXP(-((A47/T35)^B24)))</f>
        <v>2.3408087623767311E-4</v>
      </c>
      <c r="U47" s="7">
        <f t="shared" si="7"/>
        <v>1.0500140319393562E-2</v>
      </c>
      <c r="V47" s="13">
        <f>V35*A47^0.167</f>
        <v>1.1836919501979499E-2</v>
      </c>
      <c r="W47" s="5">
        <f>W35</f>
        <v>4.5951602993470776E-3</v>
      </c>
      <c r="X47" s="5">
        <f>E27*(1-EXP(-((A47/X35)^B24)))</f>
        <v>5.7586697612197217E-4</v>
      </c>
      <c r="Y47" s="7">
        <f t="shared" si="8"/>
        <v>1.7007946777448549E-2</v>
      </c>
      <c r="Z47" s="13">
        <f>Z35*A47^0.167</f>
        <v>1.8152182038164866E-2</v>
      </c>
      <c r="AA47" s="5">
        <f>AA35</f>
        <v>7.0467815747456289E-3</v>
      </c>
      <c r="AB47" s="5">
        <f>E27*(1-EXP(-((A47/AB35)^B24)))</f>
        <v>1.3043599081299603E-3</v>
      </c>
      <c r="AC47" s="7">
        <f t="shared" si="9"/>
        <v>2.6503323521040456E-2</v>
      </c>
      <c r="AD47" s="13">
        <f>AD35*A47^0.167</f>
        <v>2.6861239534108138E-2</v>
      </c>
      <c r="AE47" s="5">
        <f>AE35</f>
        <v>1.0427687835314274E-2</v>
      </c>
      <c r="AF47" s="5">
        <f>E27*(1-EXP(-((A47/AF35)^B24)))</f>
        <v>2.7561602632496639E-3</v>
      </c>
      <c r="AG47" s="7">
        <f t="shared" si="10"/>
        <v>4.0045087632672074E-2</v>
      </c>
      <c r="AI47" s="13">
        <v>1000000</v>
      </c>
      <c r="AJ47" s="20">
        <f>AJ35*AI47^0.167</f>
        <v>4.5564419091076612E-3</v>
      </c>
      <c r="AK47" s="5">
        <f>AK35</f>
        <v>4.6061849205517578E-4</v>
      </c>
      <c r="AL47" s="5">
        <f>E27*(1-EXP(-((AI47/AL35)^B24)))</f>
        <v>1.310574929772987E-4</v>
      </c>
      <c r="AM47" s="20">
        <f t="shared" si="11"/>
        <v>5.1481178941401359E-3</v>
      </c>
      <c r="AN47" s="7">
        <f>AJ47*AN35^0.67</f>
        <v>2.8637542099900514E-3</v>
      </c>
    </row>
    <row r="48" spans="1:40">
      <c r="A48" s="13">
        <v>400</v>
      </c>
      <c r="B48" s="13">
        <f>B35*A48^0.167</f>
        <v>1.8358198504288551E-2</v>
      </c>
      <c r="C48" s="5">
        <f>C35</f>
        <v>8.6549732212831826E-3</v>
      </c>
      <c r="D48" s="5">
        <f>E27*(1-EXP(-((A48/D35)^B24)))</f>
        <v>1.3963776875980832E-3</v>
      </c>
      <c r="E48" s="7">
        <f t="shared" si="3"/>
        <v>2.8409549413169817E-2</v>
      </c>
      <c r="F48" s="13">
        <f>F35*A48^0.167</f>
        <v>2.3256204411176477E-2</v>
      </c>
      <c r="G48" s="5">
        <f>G35</f>
        <v>9.4584872203262553E-3</v>
      </c>
      <c r="H48" s="5">
        <f>E27*(1-EXP(-((A48/H35)^B24)))</f>
        <v>2.1739326267827832E-3</v>
      </c>
      <c r="I48" s="7">
        <f t="shared" si="4"/>
        <v>3.4888624258285511E-2</v>
      </c>
      <c r="J48" s="13">
        <f>J35*A48^0.167</f>
        <v>3.0157689048393724E-2</v>
      </c>
      <c r="K48" s="5">
        <f>K35</f>
        <v>1.0427687835314274E-2</v>
      </c>
      <c r="L48" s="5">
        <f>E27*(1-EXP(-((A48/L35)^B24)))</f>
        <v>3.5329482112798302E-3</v>
      </c>
      <c r="M48" s="7">
        <f t="shared" si="5"/>
        <v>4.411832509498783E-2</v>
      </c>
      <c r="N48" s="13">
        <f>N35*A48^0.167</f>
        <v>3.9095909699062015E-2</v>
      </c>
      <c r="O48" s="5">
        <f>O35</f>
        <v>1.1494949772060267E-2</v>
      </c>
      <c r="P48" s="5">
        <f>E27*(1-EXP(-((A48/P35)^B24)))</f>
        <v>5.7306566807217973E-3</v>
      </c>
      <c r="Q48" s="7">
        <f t="shared" si="6"/>
        <v>5.6321516151844081E-2</v>
      </c>
      <c r="R48" s="13">
        <f>R35*A48^0.167</f>
        <v>8.3027496439304748E-3</v>
      </c>
      <c r="S48" s="5">
        <f>S35</f>
        <v>2.8708592797923658E-3</v>
      </c>
      <c r="T48" s="5">
        <f>E27*(1-EXP(-((A48/T35)^B24)))</f>
        <v>3.0039393096903421E-4</v>
      </c>
      <c r="U48" s="7">
        <f t="shared" si="7"/>
        <v>1.1474002854691875E-2</v>
      </c>
      <c r="V48" s="13">
        <f>V35*A48^0.167</f>
        <v>1.3289563096233255E-2</v>
      </c>
      <c r="W48" s="5">
        <f>W35</f>
        <v>4.5951602993470776E-3</v>
      </c>
      <c r="X48" s="5">
        <f>E27*(1-EXP(-((A48/X35)^B24)))</f>
        <v>7.3889172967763796E-4</v>
      </c>
      <c r="Y48" s="7">
        <f t="shared" si="8"/>
        <v>1.8623615125257967E-2</v>
      </c>
      <c r="Z48" s="13">
        <f>Z35*A48^0.167</f>
        <v>2.0379843631627474E-2</v>
      </c>
      <c r="AA48" s="5">
        <f>AA35</f>
        <v>7.0467815747456289E-3</v>
      </c>
      <c r="AB48" s="5">
        <f>E27*(1-EXP(-((A48/AB35)^B24)))</f>
        <v>1.6730695538971193E-3</v>
      </c>
      <c r="AC48" s="7">
        <f t="shared" si="9"/>
        <v>2.9099694760270221E-2</v>
      </c>
      <c r="AD48" s="13">
        <f>AD35*A48^0.167</f>
        <v>3.0157689048393724E-2</v>
      </c>
      <c r="AE48" s="5">
        <f>AE35</f>
        <v>1.0427687835314274E-2</v>
      </c>
      <c r="AF48" s="5">
        <f>E27*(1-EXP(-((A48/AF35)^B24)))</f>
        <v>3.5329482112798302E-3</v>
      </c>
      <c r="AG48" s="7">
        <f t="shared" si="10"/>
        <v>4.411832509498783E-2</v>
      </c>
      <c r="AI48" s="13">
        <v>3000000</v>
      </c>
      <c r="AJ48" s="20">
        <f>AJ35*AI48^0.167</f>
        <v>5.4740037083387842E-3</v>
      </c>
      <c r="AK48" s="5">
        <f>AK35</f>
        <v>4.6061849205517578E-4</v>
      </c>
      <c r="AL48" s="5">
        <f>E27*(1-EXP(-((AI48/AL35)^B24)))</f>
        <v>1.9461747479459249E-4</v>
      </c>
      <c r="AM48" s="20">
        <f t="shared" si="11"/>
        <v>6.1292396751885525E-3</v>
      </c>
      <c r="AN48" s="7">
        <f>AJ48*AN35^0.67</f>
        <v>3.440447936781969E-3</v>
      </c>
    </row>
    <row r="49" spans="1:40">
      <c r="A49" s="13">
        <v>700</v>
      </c>
      <c r="B49" s="13">
        <f>B35*A49^0.167</f>
        <v>2.0156606411726525E-2</v>
      </c>
      <c r="C49" s="5">
        <f>C35</f>
        <v>8.6549732212831826E-3</v>
      </c>
      <c r="D49" s="5">
        <f>E27*(1-EXP(-((A49/D35)^B24)))</f>
        <v>1.7071915036014603E-3</v>
      </c>
      <c r="E49" s="7">
        <f t="shared" si="3"/>
        <v>3.0518771136611167E-2</v>
      </c>
      <c r="F49" s="13">
        <f>F35*A49^0.167</f>
        <v>2.5534431324360979E-2</v>
      </c>
      <c r="G49" s="5">
        <f>G35</f>
        <v>9.4584872203262553E-3</v>
      </c>
      <c r="H49" s="5">
        <f>E27*(1-EXP(-((A49/H35)^B24)))</f>
        <v>2.6570871490899099E-3</v>
      </c>
      <c r="I49" s="7">
        <f t="shared" si="4"/>
        <v>3.7650005693777147E-2</v>
      </c>
      <c r="J49" s="13">
        <f>J35*A49^0.167</f>
        <v>3.3111999976125399E-2</v>
      </c>
      <c r="K49" s="5">
        <f>K35</f>
        <v>1.0427687835314274E-2</v>
      </c>
      <c r="L49" s="5">
        <f>E27*(1-EXP(-((A49/L35)^B24)))</f>
        <v>4.3160599302903939E-3</v>
      </c>
      <c r="M49" s="7">
        <f t="shared" si="5"/>
        <v>4.785574774173007E-2</v>
      </c>
      <c r="N49" s="13">
        <f>N35*A49^0.167</f>
        <v>4.2925827603852579E-2</v>
      </c>
      <c r="O49" s="5">
        <f>O35</f>
        <v>1.1494949772060267E-2</v>
      </c>
      <c r="P49" s="5">
        <f>E27*(1-EXP(-((A49/P35)^B24)))</f>
        <v>6.9954321043695072E-3</v>
      </c>
      <c r="Q49" s="7">
        <f t="shared" si="6"/>
        <v>6.1416209480282355E-2</v>
      </c>
      <c r="R49" s="13">
        <f>R35*A49^0.167</f>
        <v>9.1161045387277116E-3</v>
      </c>
      <c r="S49" s="5">
        <f>S35</f>
        <v>2.8708592797923658E-3</v>
      </c>
      <c r="T49" s="5">
        <f>E27*(1-EXP(-((A49/T35)^B24)))</f>
        <v>3.6739969262348078E-4</v>
      </c>
      <c r="U49" s="7">
        <f t="shared" si="7"/>
        <v>1.2354363511143558E-2</v>
      </c>
      <c r="V49" s="13">
        <f>V35*A49^0.167</f>
        <v>1.4591436771533073E-2</v>
      </c>
      <c r="W49" s="5">
        <f>W35</f>
        <v>4.5951602993470776E-3</v>
      </c>
      <c r="X49" s="5">
        <f>E27*(1-EXP(-((A49/X35)^B24)))</f>
        <v>9.0356864185512514E-4</v>
      </c>
      <c r="Y49" s="7">
        <f t="shared" si="8"/>
        <v>2.0090165712735274E-2</v>
      </c>
      <c r="Z49" s="13">
        <f>Z35*A49^0.167</f>
        <v>2.2376296166493923E-2</v>
      </c>
      <c r="AA49" s="5">
        <f>AA35</f>
        <v>7.0467815747456289E-3</v>
      </c>
      <c r="AB49" s="5">
        <f>E27*(1-EXP(-((A49/AB35)^B24)))</f>
        <v>2.0452706689135479E-3</v>
      </c>
      <c r="AC49" s="7">
        <f t="shared" si="9"/>
        <v>3.1468348410153099E-2</v>
      </c>
      <c r="AD49" s="13">
        <f>AD35*A49^0.167</f>
        <v>3.3111999976125399E-2</v>
      </c>
      <c r="AE49" s="5">
        <f>AE35</f>
        <v>1.0427687835314274E-2</v>
      </c>
      <c r="AF49" s="5">
        <f>E27*(1-EXP(-((A49/AF35)^B24)))</f>
        <v>4.3160599302903939E-3</v>
      </c>
      <c r="AG49" s="7">
        <f t="shared" si="10"/>
        <v>4.785574774173007E-2</v>
      </c>
      <c r="AI49" s="13">
        <v>7000000</v>
      </c>
      <c r="AJ49" s="20">
        <f>AJ35*AI49^0.167</f>
        <v>6.3060471036370915E-3</v>
      </c>
      <c r="AK49" s="5">
        <f>AK35</f>
        <v>4.6061849205517578E-4</v>
      </c>
      <c r="AL49" s="5">
        <f>E27*(1-EXP(-((AI49/AL35)^B24)))</f>
        <v>2.6400113338843033E-4</v>
      </c>
      <c r="AM49" s="20">
        <f t="shared" si="11"/>
        <v>7.0306667290806974E-3</v>
      </c>
      <c r="AN49" s="7">
        <f>AJ49*AN35^0.67</f>
        <v>3.9633927748182309E-3</v>
      </c>
    </row>
    <row r="50" spans="1:40" ht="15.75" thickBot="1">
      <c r="A50" s="13">
        <v>1000</v>
      </c>
      <c r="B50" s="14">
        <f>B35*A50^0.167</f>
        <v>2.1393706969154481E-2</v>
      </c>
      <c r="C50" s="15">
        <f>C35</f>
        <v>8.6549732212831826E-3</v>
      </c>
      <c r="D50" s="15">
        <f>E27*(1-EXP(-((A50/D35)^B24)))</f>
        <v>1.9403765199281517E-3</v>
      </c>
      <c r="E50" s="19">
        <f t="shared" si="3"/>
        <v>3.1989056710365817E-2</v>
      </c>
      <c r="F50" s="14">
        <f>F35*A50^0.167</f>
        <v>2.7101592907999163E-2</v>
      </c>
      <c r="G50" s="15">
        <f>G35</f>
        <v>9.4584872203262553E-3</v>
      </c>
      <c r="H50" s="15">
        <f>E27*(1-EXP(-((A50/H35)^B24)))</f>
        <v>3.0193939435395976E-3</v>
      </c>
      <c r="I50" s="19">
        <f t="shared" si="4"/>
        <v>3.957947407186501E-2</v>
      </c>
      <c r="J50" s="14">
        <f>J35*A50^0.167</f>
        <v>3.514423063992346E-2</v>
      </c>
      <c r="K50" s="15">
        <f>K35</f>
        <v>1.0427687835314274E-2</v>
      </c>
      <c r="L50" s="15">
        <f>E27*(1-EXP(-((A50/L35)^B24)))</f>
        <v>4.9028003848592518E-3</v>
      </c>
      <c r="M50" s="19">
        <f t="shared" si="5"/>
        <v>5.0474718860096988E-2</v>
      </c>
      <c r="N50" s="14">
        <f>N35*A50^0.167</f>
        <v>4.5560376504201618E-2</v>
      </c>
      <c r="O50" s="15">
        <f>O35</f>
        <v>1.1494949772060267E-2</v>
      </c>
      <c r="P50" s="15">
        <f>E27*(1-EXP(-((A50/P35)^B24)))</f>
        <v>7.9417498798526956E-3</v>
      </c>
      <c r="Q50" s="19">
        <f t="shared" si="6"/>
        <v>6.499707615611458E-2</v>
      </c>
      <c r="R50" s="14">
        <f>R35*A50^0.167</f>
        <v>9.6756004070337291E-3</v>
      </c>
      <c r="S50" s="15">
        <f>S35</f>
        <v>2.8708592797923658E-3</v>
      </c>
      <c r="T50" s="15">
        <f>E27*(1-EXP(-((A50/T35)^B24)))</f>
        <v>4.1770426247804253E-4</v>
      </c>
      <c r="U50" s="19">
        <f t="shared" si="7"/>
        <v>1.2964163949304138E-2</v>
      </c>
      <c r="V50" s="14">
        <f>V35*A50^0.167</f>
        <v>1.548697812383317E-2</v>
      </c>
      <c r="W50" s="15">
        <f>W35</f>
        <v>4.5951602993470776E-3</v>
      </c>
      <c r="X50" s="15">
        <f>E27*(1-EXP(-((A50/X35)^B24)))</f>
        <v>1.0271662641757517E-3</v>
      </c>
      <c r="Y50" s="19">
        <f t="shared" si="8"/>
        <v>2.1109304687355997E-2</v>
      </c>
      <c r="Z50" s="14">
        <f>Z35*A50^0.167</f>
        <v>2.37496289535368E-2</v>
      </c>
      <c r="AA50" s="15">
        <f>AA35</f>
        <v>7.0467815747456289E-3</v>
      </c>
      <c r="AB50" s="15">
        <f>E27*(1-EXP(-((A50/AB35)^B24)))</f>
        <v>2.3244629223895768E-3</v>
      </c>
      <c r="AC50" s="19">
        <f t="shared" si="9"/>
        <v>3.3120873450672002E-2</v>
      </c>
      <c r="AD50" s="14">
        <f>AD35*A50^0.167</f>
        <v>3.514423063992346E-2</v>
      </c>
      <c r="AE50" s="15">
        <f>AE35</f>
        <v>1.0427687835314274E-2</v>
      </c>
      <c r="AF50" s="15">
        <f>E27*(1-EXP(-((A50/AF35)^B24)))</f>
        <v>4.9028003848592518E-3</v>
      </c>
      <c r="AG50" s="19">
        <f t="shared" si="10"/>
        <v>5.0474718860096988E-2</v>
      </c>
      <c r="AI50" s="13">
        <v>10000000</v>
      </c>
      <c r="AJ50" s="20">
        <f>AJ35*AI50^0.167</f>
        <v>6.6930772528460318E-3</v>
      </c>
      <c r="AK50" s="5">
        <f>AK35</f>
        <v>4.6061849205517578E-4</v>
      </c>
      <c r="AL50" s="5">
        <f>E27*(1-EXP(-((AI50/AL35)^B24)))</f>
        <v>3.0015504432368917E-4</v>
      </c>
      <c r="AM50" s="20">
        <f t="shared" si="11"/>
        <v>7.453850789224897E-3</v>
      </c>
      <c r="AN50" s="7">
        <f>AJ50*AN35^0.67</f>
        <v>4.2066438117676396E-3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8.0409078910988075E-3</v>
      </c>
      <c r="AK51" s="5">
        <f>AK35</f>
        <v>4.6061849205517578E-4</v>
      </c>
      <c r="AL51" s="5">
        <f>E27*(1-EXP(-((AI51/AL35)^B24)))</f>
        <v>4.4566574731849998E-4</v>
      </c>
      <c r="AM51" s="20">
        <f t="shared" si="11"/>
        <v>8.9471921304724832E-3</v>
      </c>
      <c r="AN51" s="7">
        <f>AJ51*AN35^0.67</f>
        <v>5.0537643812046552E-3</v>
      </c>
    </row>
    <row r="52" spans="1:40">
      <c r="AI52" s="13">
        <v>70000000</v>
      </c>
      <c r="AJ52" s="20">
        <f>AJ35*AI52^0.167</f>
        <v>9.2631182985925195E-3</v>
      </c>
      <c r="AK52" s="5">
        <f>AK35</f>
        <v>4.6061849205517578E-4</v>
      </c>
      <c r="AL52" s="5">
        <f>E27*(1-EXP(-((AI52/AL35)^B24)))</f>
        <v>6.0446572127938387E-4</v>
      </c>
      <c r="AM52" s="20">
        <f t="shared" si="11"/>
        <v>1.0328202511927079E-2</v>
      </c>
      <c r="AN52" s="7">
        <f>AJ52*AN35^0.67</f>
        <v>5.8219317955543401E-3</v>
      </c>
    </row>
    <row r="53" spans="1:40">
      <c r="AI53" s="13">
        <v>100000000</v>
      </c>
      <c r="AJ53" s="20">
        <f>AJ35*AI53^0.167</f>
        <v>9.8316370550059623E-3</v>
      </c>
      <c r="AK53" s="5">
        <f>AK35</f>
        <v>4.6061849205517578E-4</v>
      </c>
      <c r="AL53" s="5">
        <f>E27*(1-EXP(-((AI53/AL35)^B24)))</f>
        <v>6.871941672162631E-4</v>
      </c>
      <c r="AM53" s="20">
        <f t="shared" si="11"/>
        <v>1.0979449714277402E-2</v>
      </c>
      <c r="AN53" s="7">
        <f>AJ53*AN35^0.67</f>
        <v>6.1792496357934478E-3</v>
      </c>
    </row>
    <row r="54" spans="1:40" ht="15.75" thickBot="1">
      <c r="AI54" s="14">
        <v>300000000</v>
      </c>
      <c r="AJ54" s="21">
        <f>AJ35*AI54^0.167</f>
        <v>1.181150089734897E-2</v>
      </c>
      <c r="AK54" s="15">
        <f>AK35</f>
        <v>4.6061849205517578E-4</v>
      </c>
      <c r="AL54" s="15">
        <f>E27*(1-EXP(-((AI54/AL35)^B24)))</f>
        <v>1.0200324612160614E-3</v>
      </c>
      <c r="AM54" s="21">
        <f t="shared" si="11"/>
        <v>1.3292151850620207E-2</v>
      </c>
      <c r="AN54" s="19">
        <f>AJ54*AN35^0.67</f>
        <v>7.4236073005721163E-3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I14" sqref="I14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91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1.56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2.9930698947101117E-3</v>
      </c>
      <c r="F5" s="7">
        <f>AN38</f>
        <v>1.6059245122601407E-3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1.2</v>
      </c>
      <c r="D6" s="13">
        <f t="shared" ref="D6:D21" si="0">AI39</f>
        <v>3000</v>
      </c>
      <c r="E6" s="20">
        <f t="shared" ref="E6:F21" si="1">AM39</f>
        <v>3.5094414020928853E-3</v>
      </c>
      <c r="F6" s="7">
        <f t="shared" si="1"/>
        <v>1.9293204897120628E-3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3.9780238538986504E-3</v>
      </c>
      <c r="F7" s="7">
        <f t="shared" si="1"/>
        <v>2.2225753825491344E-3</v>
      </c>
      <c r="J7" s="35">
        <v>1</v>
      </c>
      <c r="K7" s="36">
        <v>1.8957598586983163E-2</v>
      </c>
      <c r="L7" s="35">
        <v>1</v>
      </c>
      <c r="M7" s="36">
        <v>2.3846980797872643E-2</v>
      </c>
      <c r="N7" s="35">
        <v>1</v>
      </c>
      <c r="O7" s="36">
        <v>3.2453115830483686E-2</v>
      </c>
      <c r="P7" s="6"/>
      <c r="Q7" s="16"/>
      <c r="S7" s="35">
        <v>1</v>
      </c>
      <c r="T7" s="36">
        <v>9.8392121730154266E-3</v>
      </c>
      <c r="U7" s="35">
        <v>1</v>
      </c>
      <c r="V7" s="36">
        <v>1.569979347716844E-2</v>
      </c>
      <c r="W7" s="35">
        <v>1</v>
      </c>
      <c r="X7" s="36">
        <v>2.01617414998937E-2</v>
      </c>
      <c r="Y7" s="35">
        <v>1</v>
      </c>
      <c r="Z7" s="36">
        <v>3.0757286920649808E-2</v>
      </c>
    </row>
    <row r="8" spans="1:26">
      <c r="A8" s="10"/>
      <c r="B8" s="5"/>
      <c r="D8" s="13">
        <f t="shared" si="0"/>
        <v>10000</v>
      </c>
      <c r="E8" s="20">
        <f t="shared" si="1"/>
        <v>4.1960994700621142E-3</v>
      </c>
      <c r="F8" s="7">
        <f t="shared" si="1"/>
        <v>2.3589847159713314E-3</v>
      </c>
      <c r="J8" s="35">
        <v>1.7782800000000001</v>
      </c>
      <c r="K8" s="36">
        <v>2.0602588137937614E-2</v>
      </c>
      <c r="L8" s="35">
        <v>1.7782800000000001</v>
      </c>
      <c r="M8" s="36">
        <v>2.5960801635350722E-2</v>
      </c>
      <c r="N8" s="35">
        <v>1.7782800000000001</v>
      </c>
      <c r="O8" s="36">
        <v>3.6666095532440858E-2</v>
      </c>
      <c r="P8" s="6"/>
      <c r="Q8" s="16"/>
      <c r="S8" s="35">
        <v>1.7782800000000001</v>
      </c>
      <c r="T8" s="36">
        <v>1.0869286252057266E-2</v>
      </c>
      <c r="U8" s="35">
        <v>1.7782800000000001</v>
      </c>
      <c r="V8" s="36">
        <v>1.6677829031232314E-2</v>
      </c>
      <c r="W8" s="35">
        <v>1.7782800000000001</v>
      </c>
      <c r="X8" s="36">
        <v>2.1662516928920225E-2</v>
      </c>
      <c r="Y8" s="35">
        <v>1.7782800000000001</v>
      </c>
      <c r="Z8" s="36">
        <v>3.4750118492225882E-2</v>
      </c>
    </row>
    <row r="9" spans="1:26" ht="15.75" thickBot="1">
      <c r="C9" s="5"/>
      <c r="D9" s="13">
        <f t="shared" si="0"/>
        <v>30000</v>
      </c>
      <c r="E9" s="20">
        <f t="shared" si="1"/>
        <v>4.9561110026804644E-3</v>
      </c>
      <c r="F9" s="7">
        <f t="shared" si="1"/>
        <v>2.8340295653347838E-3</v>
      </c>
      <c r="J9" s="35">
        <v>3.16228</v>
      </c>
      <c r="K9" s="36">
        <v>2.243588102841804E-2</v>
      </c>
      <c r="L9" s="35">
        <v>3.16228</v>
      </c>
      <c r="M9" s="36">
        <v>2.6937412905232702E-2</v>
      </c>
      <c r="N9" s="35">
        <v>3.16228</v>
      </c>
      <c r="O9" s="36">
        <v>3.8285850911620969E-2</v>
      </c>
      <c r="P9" s="6"/>
      <c r="Q9" s="16"/>
      <c r="S9" s="35">
        <v>3.16228</v>
      </c>
      <c r="T9" s="36">
        <v>1.1368156209620624E-2</v>
      </c>
      <c r="U9" s="35">
        <v>3.16228</v>
      </c>
      <c r="V9" s="36">
        <v>1.811958833937825E-2</v>
      </c>
      <c r="W9" s="35">
        <v>3.16228</v>
      </c>
      <c r="X9" s="36">
        <v>2.3862872570955939E-2</v>
      </c>
      <c r="Y9" s="35">
        <v>3.16228</v>
      </c>
      <c r="Z9" s="36">
        <v>3.6285233986187555E-2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5.6460616403478381E-3</v>
      </c>
      <c r="F10" s="7">
        <f t="shared" si="1"/>
        <v>3.2647993834707925E-3</v>
      </c>
      <c r="J10" s="35">
        <v>5.6234099999999998</v>
      </c>
      <c r="K10" s="36">
        <v>2.3995601142605769E-2</v>
      </c>
      <c r="L10" s="35">
        <v>5.6234099999999998</v>
      </c>
      <c r="M10" s="36">
        <v>2.9641540999173224E-2</v>
      </c>
      <c r="N10" s="35">
        <v>5.6234099999999998</v>
      </c>
      <c r="O10" s="36">
        <v>4.0850800202840834E-2</v>
      </c>
      <c r="P10" s="6"/>
      <c r="Q10" s="16"/>
      <c r="S10" s="35">
        <v>5.6234099999999998</v>
      </c>
      <c r="T10" s="36">
        <v>1.2490613614137046E-2</v>
      </c>
      <c r="U10" s="35">
        <v>5.6234099999999998</v>
      </c>
      <c r="V10" s="36">
        <v>1.8810958300009627E-2</v>
      </c>
      <c r="W10" s="35">
        <v>5.6234099999999998</v>
      </c>
      <c r="X10" s="36">
        <v>2.6313357451162811E-2</v>
      </c>
      <c r="Y10" s="35">
        <v>5.6234099999999998</v>
      </c>
      <c r="Z10" s="36">
        <v>3.8716152536475527E-2</v>
      </c>
    </row>
    <row r="11" spans="1:26">
      <c r="A11" s="29" t="s">
        <v>70</v>
      </c>
      <c r="B11" s="7">
        <v>60000000000</v>
      </c>
      <c r="D11" s="13">
        <f t="shared" si="0"/>
        <v>100000</v>
      </c>
      <c r="E11" s="20">
        <f t="shared" si="1"/>
        <v>5.9672520473192919E-3</v>
      </c>
      <c r="F11" s="7">
        <f t="shared" si="1"/>
        <v>3.4651746378505425E-3</v>
      </c>
      <c r="J11" s="35">
        <v>10</v>
      </c>
      <c r="K11" s="36">
        <v>2.4603145879567249E-2</v>
      </c>
      <c r="L11" s="35">
        <v>10</v>
      </c>
      <c r="M11" s="36">
        <v>3.3856161190531218E-2</v>
      </c>
      <c r="N11" s="35">
        <v>10</v>
      </c>
      <c r="O11" s="36">
        <v>4.3985289415418904E-2</v>
      </c>
      <c r="P11" s="6"/>
      <c r="Q11" s="16"/>
      <c r="S11" s="35">
        <v>10</v>
      </c>
      <c r="T11" s="36">
        <v>1.333592104223022E-2</v>
      </c>
      <c r="U11" s="35">
        <v>10</v>
      </c>
      <c r="V11" s="36">
        <v>2.0370756381922393E-2</v>
      </c>
      <c r="W11" s="35">
        <v>10</v>
      </c>
      <c r="X11" s="36">
        <v>2.8490263477120047E-2</v>
      </c>
      <c r="Y11" s="35">
        <v>10</v>
      </c>
      <c r="Z11" s="36">
        <v>4.1686849851473785E-2</v>
      </c>
    </row>
    <row r="12" spans="1:26">
      <c r="A12" s="29" t="s">
        <v>73</v>
      </c>
      <c r="B12" s="7">
        <v>7000000000</v>
      </c>
      <c r="D12" s="13">
        <f t="shared" si="0"/>
        <v>300000</v>
      </c>
      <c r="E12" s="20">
        <f t="shared" si="1"/>
        <v>7.0870885061932254E-3</v>
      </c>
      <c r="F12" s="7">
        <f t="shared" si="1"/>
        <v>4.1629805001398889E-3</v>
      </c>
      <c r="J12" s="35">
        <v>17.782789999999999</v>
      </c>
      <c r="K12" s="36">
        <v>2.6486179274828173E-2</v>
      </c>
      <c r="L12" s="35">
        <v>17.782789999999999</v>
      </c>
      <c r="M12" s="36">
        <v>3.6581991757135661E-2</v>
      </c>
      <c r="N12" s="35">
        <v>17.782789999999999</v>
      </c>
      <c r="O12" s="36">
        <v>4.7390411072896821E-2</v>
      </c>
      <c r="P12" s="6"/>
      <c r="Q12" s="16"/>
      <c r="S12" s="35">
        <v>17.782789999999999</v>
      </c>
      <c r="T12" s="36">
        <v>1.4171990137775281E-2</v>
      </c>
      <c r="U12" s="35">
        <v>17.782789999999999</v>
      </c>
      <c r="V12" s="36">
        <v>2.2411140899883202E-2</v>
      </c>
      <c r="W12" s="35">
        <v>17.782789999999999</v>
      </c>
      <c r="X12" s="36">
        <v>3.0764876236737678E-2</v>
      </c>
      <c r="Y12" s="35">
        <v>17.782789999999999</v>
      </c>
      <c r="Z12" s="36">
        <v>4.4914037785163355E-2</v>
      </c>
    </row>
    <row r="13" spans="1:26">
      <c r="A13" s="29" t="s">
        <v>72</v>
      </c>
      <c r="B13" s="2">
        <v>4.2</v>
      </c>
      <c r="D13" s="13">
        <f t="shared" si="0"/>
        <v>700000</v>
      </c>
      <c r="E13" s="20">
        <f t="shared" si="1"/>
        <v>8.1043259097673369E-3</v>
      </c>
      <c r="F13" s="7">
        <f t="shared" si="1"/>
        <v>4.7957496056157426E-3</v>
      </c>
      <c r="J13" s="35">
        <v>31.622779999999999</v>
      </c>
      <c r="K13" s="36">
        <v>2.867831437836801E-2</v>
      </c>
      <c r="L13" s="35">
        <v>31.622779999999999</v>
      </c>
      <c r="M13" s="36">
        <v>3.95552305121099E-2</v>
      </c>
      <c r="N13" s="35">
        <v>31.622779999999999</v>
      </c>
      <c r="O13" s="36">
        <v>5.1841708897975063E-2</v>
      </c>
      <c r="P13" s="6"/>
      <c r="Q13" s="16"/>
      <c r="S13" s="35">
        <v>31.622779999999999</v>
      </c>
      <c r="T13" s="36">
        <v>1.5844128328866409E-2</v>
      </c>
      <c r="U13" s="35">
        <v>31.622779999999999</v>
      </c>
      <c r="V13" s="36">
        <v>2.3945644958846102E-2</v>
      </c>
      <c r="W13" s="35">
        <v>31.622779999999999</v>
      </c>
      <c r="X13" s="36">
        <v>3.3836775943025754E-2</v>
      </c>
      <c r="Y13" s="35">
        <v>31.622779999999999</v>
      </c>
      <c r="Z13" s="36">
        <v>4.9132734229915646E-2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8.5780855548507097E-3</v>
      </c>
      <c r="F14" s="7">
        <f t="shared" si="1"/>
        <v>5.0900860821637296E-3</v>
      </c>
      <c r="J14" s="35">
        <v>56.23413</v>
      </c>
      <c r="K14" s="36">
        <v>3.0955718918674189E-2</v>
      </c>
      <c r="L14" s="35">
        <v>56.23413</v>
      </c>
      <c r="M14" s="36">
        <v>4.1287087830700855E-2</v>
      </c>
      <c r="N14" s="35">
        <v>56.23413</v>
      </c>
      <c r="O14" s="36">
        <v>5.5856763379034884E-2</v>
      </c>
      <c r="P14" s="6"/>
      <c r="Q14" s="16"/>
      <c r="S14" s="35">
        <v>56.23413</v>
      </c>
      <c r="T14" s="36">
        <v>1.7608649845431618E-2</v>
      </c>
      <c r="U14" s="35">
        <v>56.23413</v>
      </c>
      <c r="V14" s="36">
        <v>2.5922794419431995E-2</v>
      </c>
      <c r="W14" s="35">
        <v>56.23413</v>
      </c>
      <c r="X14" s="36">
        <v>3.6982932766895751E-2</v>
      </c>
      <c r="Y14" s="35">
        <v>56.23413</v>
      </c>
      <c r="Z14" s="36">
        <v>5.2937983110209585E-2</v>
      </c>
    </row>
    <row r="15" spans="1:26" ht="15.75" thickBot="1">
      <c r="D15" s="13">
        <f t="shared" si="0"/>
        <v>3000000</v>
      </c>
      <c r="E15" s="20">
        <f t="shared" si="1"/>
        <v>1.0230910908898204E-2</v>
      </c>
      <c r="F15" s="7">
        <f t="shared" si="1"/>
        <v>6.1151114499744912E-3</v>
      </c>
      <c r="J15" s="35">
        <v>100</v>
      </c>
      <c r="K15" s="36">
        <v>3.3762504545572447E-2</v>
      </c>
      <c r="L15" s="35">
        <v>100</v>
      </c>
      <c r="M15" s="36">
        <v>4.4364498454462747E-2</v>
      </c>
      <c r="N15" s="35">
        <v>100</v>
      </c>
      <c r="O15" s="36">
        <v>6.0021271598323017E-2</v>
      </c>
      <c r="P15" s="6"/>
      <c r="Q15" s="16"/>
      <c r="S15" s="35">
        <v>100</v>
      </c>
      <c r="T15" s="36">
        <v>1.7918133985772002E-2</v>
      </c>
      <c r="U15" s="35">
        <v>100</v>
      </c>
      <c r="V15" s="36">
        <v>2.7798767788218864E-2</v>
      </c>
      <c r="W15" s="35">
        <v>100</v>
      </c>
      <c r="X15" s="36">
        <v>3.9105123022003051E-2</v>
      </c>
      <c r="Y15" s="35">
        <v>100</v>
      </c>
      <c r="Z15" s="36">
        <v>5.6884876063512196E-2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1.1733746775210658E-2</v>
      </c>
      <c r="F16" s="7">
        <f t="shared" si="1"/>
        <v>7.0446026166891759E-3</v>
      </c>
      <c r="J16" s="35">
        <v>177.82794000000001</v>
      </c>
      <c r="K16" s="36">
        <v>3.6523102560888879E-2</v>
      </c>
      <c r="L16" s="35">
        <v>177.82794000000001</v>
      </c>
      <c r="M16" s="36">
        <v>4.6743089458442605E-2</v>
      </c>
      <c r="N16" s="35">
        <v>177.82794000000001</v>
      </c>
      <c r="O16" s="36">
        <v>6.4294840653616181E-2</v>
      </c>
      <c r="P16" s="6"/>
      <c r="Q16" s="16"/>
      <c r="S16" s="35">
        <v>177.82794000000001</v>
      </c>
      <c r="T16" s="36">
        <v>1.949326968511424E-2</v>
      </c>
      <c r="U16" s="35">
        <v>177.82794000000001</v>
      </c>
      <c r="V16" s="36">
        <v>2.9345918858656013E-2</v>
      </c>
      <c r="W16" s="35">
        <v>177.82794000000001</v>
      </c>
      <c r="X16" s="36">
        <v>4.191126041273445E-2</v>
      </c>
      <c r="Y16" s="35">
        <v>177.82794000000001</v>
      </c>
      <c r="Z16" s="36">
        <v>6.0935130907929805E-2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1.2434140334683496E-2</v>
      </c>
      <c r="F17" s="7">
        <f t="shared" si="1"/>
        <v>7.4769612015596221E-3</v>
      </c>
      <c r="J17" s="35">
        <v>316.22777000000002</v>
      </c>
      <c r="K17" s="36">
        <v>3.7606734986463677E-2</v>
      </c>
      <c r="L17" s="35">
        <v>316.22777000000002</v>
      </c>
      <c r="M17" s="36">
        <v>5.0284932997214898E-2</v>
      </c>
      <c r="N17" s="35">
        <v>316.22777000000002</v>
      </c>
      <c r="O17" s="36">
        <v>6.8326052295565404E-2</v>
      </c>
      <c r="P17" s="6"/>
      <c r="Q17" s="16"/>
      <c r="S17" s="35">
        <v>316.22777000000002</v>
      </c>
      <c r="T17" s="36">
        <v>2.0500247932787558E-2</v>
      </c>
      <c r="U17" s="35">
        <v>316.22777000000002</v>
      </c>
      <c r="V17" s="36">
        <v>3.2204143451998471E-2</v>
      </c>
      <c r="W17" s="35">
        <v>316.22777000000002</v>
      </c>
      <c r="X17" s="36">
        <v>4.5815621489810464E-2</v>
      </c>
      <c r="Y17" s="35">
        <v>316.22777000000002</v>
      </c>
      <c r="Z17" s="36">
        <v>6.4755692660981301E-2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1.488003212035497E-2</v>
      </c>
      <c r="F18" s="7">
        <f t="shared" si="1"/>
        <v>8.9826478995884123E-3</v>
      </c>
      <c r="J18" s="35">
        <v>562.34132999999997</v>
      </c>
      <c r="K18" s="36">
        <v>3.9567932032093994E-2</v>
      </c>
      <c r="L18" s="35">
        <v>562.34132999999997</v>
      </c>
      <c r="M18" s="36">
        <v>5.6960613588676039E-2</v>
      </c>
      <c r="N18" s="35">
        <v>562.34132999999997</v>
      </c>
      <c r="O18" s="36">
        <v>7.2151260136172332E-2</v>
      </c>
      <c r="P18" s="6"/>
      <c r="Q18" s="16"/>
      <c r="S18" s="35">
        <v>562.34132999999997</v>
      </c>
      <c r="T18" s="36">
        <v>2.2001476971750429E-2</v>
      </c>
      <c r="U18" s="35">
        <v>562.34132999999997</v>
      </c>
      <c r="V18" s="36">
        <v>3.3561589350311345E-2</v>
      </c>
      <c r="W18" s="35">
        <v>562.34132999999997</v>
      </c>
      <c r="X18" s="36">
        <v>4.8168399636356933E-2</v>
      </c>
      <c r="Y18" s="35">
        <v>562.34132999999997</v>
      </c>
      <c r="Z18" s="36">
        <v>6.8381015286371666E-2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1.7107245740535355E-2</v>
      </c>
      <c r="F19" s="7">
        <f t="shared" si="1"/>
        <v>1.0348001899213474E-2</v>
      </c>
      <c r="J19" s="35">
        <v>961.2971</v>
      </c>
      <c r="K19" s="36">
        <v>4.3877591482002556E-2</v>
      </c>
      <c r="L19" s="35">
        <v>961.2971</v>
      </c>
      <c r="M19" s="36">
        <v>5.9295799647327591E-2</v>
      </c>
      <c r="N19" s="35">
        <v>961.2971</v>
      </c>
      <c r="O19" s="36">
        <v>8.0702437536980698E-2</v>
      </c>
      <c r="P19" s="6"/>
      <c r="Q19" s="16"/>
      <c r="S19" s="35">
        <v>961.2971</v>
      </c>
      <c r="T19" s="36">
        <v>2.1969142807834297E-2</v>
      </c>
      <c r="U19" s="35">
        <v>961.2971</v>
      </c>
      <c r="V19" s="36">
        <v>3.7406280838701123E-2</v>
      </c>
      <c r="W19" s="35">
        <v>961.2971</v>
      </c>
      <c r="X19" s="36">
        <v>5.0443012395974575E-2</v>
      </c>
      <c r="Y19" s="35">
        <v>961.2971</v>
      </c>
      <c r="Z19" s="36">
        <v>7.6485353193395972E-2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1.8146313640647321E-2</v>
      </c>
      <c r="F20" s="7">
        <f t="shared" si="1"/>
        <v>1.0983104785894591E-2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2.1780352797694701E-2</v>
      </c>
      <c r="F21" s="19">
        <f t="shared" si="1"/>
        <v>1.3194847542527911E-2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4.3389830508474576E-3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7.2316384180790962E-14</v>
      </c>
      <c r="C26" s="5"/>
      <c r="D26" s="5" t="s">
        <v>75</v>
      </c>
      <c r="E26" s="7">
        <f>B26*B12</f>
        <v>5.0621468926553674E-4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0.22418079096045199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</v>
      </c>
      <c r="AK32" s="5">
        <f>AJ32</f>
        <v>1.2</v>
      </c>
      <c r="AL32" s="5">
        <f>AJ32</f>
        <v>1.2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1.2108154320473173E-2</v>
      </c>
      <c r="C35" s="5">
        <f>E26*(C32^B13)*EXP(-B20*C33)</f>
        <v>8.2334479024752452E-3</v>
      </c>
      <c r="D35" s="5">
        <f>B23*(D32^(-B22/B24))*EXP(B21*D33/B24)</f>
        <v>1382808309.2105155</v>
      </c>
      <c r="E35" s="2"/>
      <c r="F35" s="6">
        <f>E25*(F32^B13)*EXP(-B27*F33)</f>
        <v>1.5338635316162053E-2</v>
      </c>
      <c r="G35" s="5">
        <f>E26*(G32^B13)*EXP(-B20*G33)</f>
        <v>8.9978281588765294E-3</v>
      </c>
      <c r="H35" s="5">
        <f>B23*(H32^(-B22/B24))*EXP(B21*H33/B24)</f>
        <v>402960646.61531383</v>
      </c>
      <c r="I35" s="2"/>
      <c r="J35" s="6">
        <f>E25*(J32^B13)*EXP(-B27*J33)</f>
        <v>1.9890511199205822E-2</v>
      </c>
      <c r="K35" s="5">
        <f>E26*(K32^B13)*EXP(-B20*K33)</f>
        <v>9.9198255546544597E-3</v>
      </c>
      <c r="L35" s="5">
        <f>B23*(L32^(-B22/B24))*EXP(B21*L33/B24)</f>
        <v>103954009.10821877</v>
      </c>
      <c r="M35" s="2"/>
      <c r="N35" s="6">
        <f>E25*(N32^B13)*EXP(-B27*N33)</f>
        <v>2.5785716818834018E-2</v>
      </c>
      <c r="O35" s="5">
        <f>E26*(O32^B13)*EXP(-B20*O33)</f>
        <v>1.0935108367186395E-2</v>
      </c>
      <c r="P35" s="5">
        <f>B23*(P32^(-B22/B24))*EXP(B21*P33/B24)</f>
        <v>26858179.480835561</v>
      </c>
      <c r="Q35" s="2"/>
      <c r="R35" s="6">
        <f>E25*(R32^B13)*EXP(-B27*R33)</f>
        <v>6.2814952037211465E-3</v>
      </c>
      <c r="S35" s="5">
        <f>E26*(S32^B13)*EXP(-B20*S33)</f>
        <v>3.1327167019116328E-3</v>
      </c>
      <c r="T35" s="5">
        <f>B23*(T32^(-B22/B24))*EXP(B21*T33/B24)</f>
        <v>99197661932.259323</v>
      </c>
      <c r="U35" s="2"/>
      <c r="V35" s="6">
        <f>E25*(V32^B13)*EXP(-B27*V33)</f>
        <v>9.5635458953143657E-3</v>
      </c>
      <c r="W35" s="5">
        <f>E26*(W32^B13)*EXP(-B20*W33)</f>
        <v>4.7695459415461414E-3</v>
      </c>
      <c r="X35" s="5">
        <f>B23*(X32^(-B22/B24))*EXP(B21*X33/B24)</f>
        <v>8125668330.1973372</v>
      </c>
      <c r="Y35" s="2"/>
      <c r="Z35" s="6">
        <f>E25*(Z32^B13)*EXP(-B27*Z33)</f>
        <v>1.4013764655916226E-2</v>
      </c>
      <c r="AA35" s="5">
        <f>E26*(AA32^B13)*EXP(-B20*AA33)</f>
        <v>6.9889657112594331E-3</v>
      </c>
      <c r="AB35" s="5">
        <f>B23*(AB32^(-B22/B24))*EXP(B21*AB33/B24)</f>
        <v>835883128.3572377</v>
      </c>
      <c r="AC35" s="2"/>
      <c r="AD35" s="6">
        <f>E25*(AD32^B13)*EXP(-B27*AD33)</f>
        <v>1.9890511199205822E-2</v>
      </c>
      <c r="AE35" s="5">
        <f>E26*(AE32^B13)*EXP(-B20*AE33)</f>
        <v>9.9198255546544597E-3</v>
      </c>
      <c r="AF35" s="5">
        <f>B23*(AF32^(-B22/B24))*EXP(B21*AF33/B24)</f>
        <v>103954009.10821877</v>
      </c>
      <c r="AG35" s="2"/>
      <c r="AI35" s="6"/>
      <c r="AJ35" s="5">
        <f>E25*(AJ32^B13)*EXP(-B27*AJ33)</f>
        <v>8.0614882286336438E-4</v>
      </c>
      <c r="AK35" s="5">
        <f>E26*(AK32^B13)*EXP(-B20*AK33)</f>
        <v>4.3416505434487206E-4</v>
      </c>
      <c r="AL35" s="5">
        <f>B23*(AL32^(-B22/B24))*EXP(B21*AL33/B24)</f>
        <v>1.8384604902817032E+16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1.2108154320473173E-2</v>
      </c>
      <c r="C38" s="5">
        <f>C35</f>
        <v>8.2334479024752452E-3</v>
      </c>
      <c r="D38" s="5">
        <f>E27*(1-EXP(-((A38/D35)^B24)))</f>
        <v>1.1476590751259899E-4</v>
      </c>
      <c r="E38" s="7">
        <f>B38+C38+D38</f>
        <v>2.0456368130461016E-2</v>
      </c>
      <c r="F38" s="13">
        <f>F35*A38^0.167</f>
        <v>1.5338635316162053E-2</v>
      </c>
      <c r="G38" s="5">
        <f>G35</f>
        <v>8.9978281588765294E-3</v>
      </c>
      <c r="H38" s="5">
        <f>E27*(1-EXP(-((A38/H35)^B24)))</f>
        <v>1.7886712881048838E-4</v>
      </c>
      <c r="I38" s="7">
        <f>F38+G38+H38</f>
        <v>2.451533060384907E-2</v>
      </c>
      <c r="J38" s="13">
        <f>J35*A38^0.167</f>
        <v>1.9890511199205822E-2</v>
      </c>
      <c r="K38" s="5">
        <f>K35</f>
        <v>9.9198255546544597E-3</v>
      </c>
      <c r="L38" s="5">
        <f>E27*(1-EXP(-((A38/L35)^B24)))</f>
        <v>2.9124152256827075E-4</v>
      </c>
      <c r="M38" s="7">
        <f>J38+K38+L38</f>
        <v>3.0101578276428551E-2</v>
      </c>
      <c r="N38" s="13">
        <f>N35*A38^0.167</f>
        <v>2.5785716818834018E-2</v>
      </c>
      <c r="O38" s="5">
        <f>O35</f>
        <v>1.0935108367186395E-2</v>
      </c>
      <c r="P38" s="5">
        <f>E27*(1-EXP(-((A38/P35)^B24)))</f>
        <v>4.7388330755763325E-4</v>
      </c>
      <c r="Q38" s="7">
        <f>N38+O38+P38</f>
        <v>3.7194708493578046E-2</v>
      </c>
      <c r="R38" s="13">
        <f>R35*A38^0.167</f>
        <v>6.2814952037211465E-3</v>
      </c>
      <c r="S38" s="5">
        <f>S35</f>
        <v>3.1327167019116328E-3</v>
      </c>
      <c r="T38" s="5">
        <f>E27*(1-EXP(-((A38/T35)^B24)))</f>
        <v>2.4650969337569857E-5</v>
      </c>
      <c r="U38" s="7">
        <f>R38+S38+T38</f>
        <v>9.4388628749703489E-3</v>
      </c>
      <c r="V38" s="13">
        <f>V35*A38^0.167</f>
        <v>9.5635458953143657E-3</v>
      </c>
      <c r="W38" s="5">
        <f>W35</f>
        <v>4.7695459415461414E-3</v>
      </c>
      <c r="X38" s="5">
        <f>E27*(1-EXP(-((A38/X35)^B24)))</f>
        <v>6.0672284644181893E-5</v>
      </c>
      <c r="Y38" s="7">
        <f>V38+W38+X38</f>
        <v>1.439376412150469E-2</v>
      </c>
      <c r="Z38" s="13">
        <f>Z35*A38^0.167</f>
        <v>1.4013764655916226E-2</v>
      </c>
      <c r="AA38" s="5">
        <f>AA35</f>
        <v>6.9889657112594331E-3</v>
      </c>
      <c r="AB38" s="5">
        <f>E27*(1-EXP(-((A38/AB35)^B24)))</f>
        <v>1.3756017427188276E-4</v>
      </c>
      <c r="AC38" s="7">
        <f>Z38+AA38+AB38</f>
        <v>2.1140290541447542E-2</v>
      </c>
      <c r="AD38" s="13">
        <f>AD35*A38^0.167</f>
        <v>1.9890511199205822E-2</v>
      </c>
      <c r="AE38" s="5">
        <f>AE35</f>
        <v>9.9198255546544597E-3</v>
      </c>
      <c r="AF38" s="5">
        <f>E27*(1-EXP(-((A38/AF35)^B24)))</f>
        <v>2.9124152256827075E-4</v>
      </c>
      <c r="AG38" s="7">
        <f>AD38+AE38+AF38</f>
        <v>3.0101578276428551E-2</v>
      </c>
      <c r="AI38" s="13">
        <v>1000</v>
      </c>
      <c r="AJ38" s="20">
        <f>AJ35*AI38^0.167</f>
        <v>2.5551430793185302E-3</v>
      </c>
      <c r="AK38" s="5">
        <f>AK35</f>
        <v>4.3416505434487206E-4</v>
      </c>
      <c r="AL38" s="5">
        <f>E27*(1-EXP(-((AI38/AL35)^B24)))</f>
        <v>3.761761046709322E-6</v>
      </c>
      <c r="AM38" s="20">
        <f>AJ38+AK38+AL38</f>
        <v>2.9930698947101117E-3</v>
      </c>
      <c r="AN38" s="7">
        <f>AJ38*AN35^0.67</f>
        <v>1.6059245122601407E-3</v>
      </c>
    </row>
    <row r="39" spans="1:40">
      <c r="A39" s="13">
        <v>2</v>
      </c>
      <c r="B39" s="13">
        <f>B35*A39^0.167</f>
        <v>1.3594084237368347E-2</v>
      </c>
      <c r="C39" s="5">
        <f>C35</f>
        <v>8.2334479024752452E-3</v>
      </c>
      <c r="D39" s="5">
        <f>E27*(1-EXP(-((A39/D35)^B24)))</f>
        <v>1.4728285073516004E-4</v>
      </c>
      <c r="E39" s="7">
        <f t="shared" ref="E39:E50" si="2">B39+C39+D39</f>
        <v>2.1974814990578753E-2</v>
      </c>
      <c r="F39" s="13">
        <f>F35*A39^0.167</f>
        <v>1.722101445482993E-2</v>
      </c>
      <c r="G39" s="5">
        <f>G35</f>
        <v>8.9978281588765294E-3</v>
      </c>
      <c r="H39" s="5">
        <f>E27*(1-EXP(-((A39/H35)^B24)))</f>
        <v>2.2953674407640129E-4</v>
      </c>
      <c r="I39" s="7">
        <f t="shared" ref="I39:I50" si="3">F39+G39+H39</f>
        <v>2.644837935778286E-2</v>
      </c>
      <c r="J39" s="13">
        <f>J35*A39^0.167</f>
        <v>2.2331503019343394E-2</v>
      </c>
      <c r="K39" s="5">
        <f>K35</f>
        <v>9.9198255546544597E-3</v>
      </c>
      <c r="L39" s="5">
        <f>E27*(1-EXP(-((A39/L35)^B24)))</f>
        <v>3.7371807528678255E-4</v>
      </c>
      <c r="M39" s="7">
        <f t="shared" ref="M39:M50" si="4">J39+K39+L39</f>
        <v>3.2625046649284638E-2</v>
      </c>
      <c r="N39" s="13">
        <f>N35*A39^0.167</f>
        <v>2.8950176656028691E-2</v>
      </c>
      <c r="O39" s="5">
        <f>O35</f>
        <v>1.0935108367186395E-2</v>
      </c>
      <c r="P39" s="5">
        <f>E27*(1-EXP(-((A39/P35)^B24)))</f>
        <v>6.0801182717596031E-4</v>
      </c>
      <c r="Q39" s="7">
        <f t="shared" ref="Q39:Q50" si="5">N39+O39+P39</f>
        <v>4.0493296850391047E-2</v>
      </c>
      <c r="R39" s="13">
        <f>R35*A39^0.167</f>
        <v>7.0523692278703556E-3</v>
      </c>
      <c r="S39" s="5">
        <f>S35</f>
        <v>3.1327167019116328E-3</v>
      </c>
      <c r="T39" s="5">
        <f>E27*(1-EXP(-((A39/T35)^B24)))</f>
        <v>3.163719943149486E-5</v>
      </c>
      <c r="U39" s="7">
        <f t="shared" ref="U39:U50" si="6">R39+S39+T39</f>
        <v>1.0216723129213482E-2</v>
      </c>
      <c r="V39" s="13">
        <f>V35*A39^0.167</f>
        <v>1.0737197847653564E-2</v>
      </c>
      <c r="W39" s="5">
        <f>W35</f>
        <v>4.7695459415461414E-3</v>
      </c>
      <c r="X39" s="5">
        <f>E27*(1-EXP(-((A39/X35)^B24)))</f>
        <v>7.7865394682764499E-5</v>
      </c>
      <c r="Y39" s="7">
        <f t="shared" ref="Y39:Y50" si="7">V39+W39+X39</f>
        <v>1.5584609183882469E-2</v>
      </c>
      <c r="Z39" s="13">
        <f>Z35*A39^0.167</f>
        <v>1.5733553783095135E-2</v>
      </c>
      <c r="AA39" s="5">
        <f>AA35</f>
        <v>6.9889657112594331E-3</v>
      </c>
      <c r="AB39" s="5">
        <f>E27*(1-EXP(-((A39/AB35)^B24)))</f>
        <v>1.7653293579794816E-4</v>
      </c>
      <c r="AC39" s="7">
        <f t="shared" ref="AC39:AC50" si="8">Z39+AA39+AB39</f>
        <v>2.2899052430152517E-2</v>
      </c>
      <c r="AD39" s="13">
        <f>AD35*A39^0.167</f>
        <v>2.2331503019343394E-2</v>
      </c>
      <c r="AE39" s="5">
        <f>AE35</f>
        <v>9.9198255546544597E-3</v>
      </c>
      <c r="AF39" s="5">
        <f>E27*(1-EXP(-((A39/AF35)^B24)))</f>
        <v>3.7371807528678255E-4</v>
      </c>
      <c r="AG39" s="7">
        <f t="shared" ref="AG39:AG50" si="9">AD39+AE39+AF39</f>
        <v>3.2625046649284638E-2</v>
      </c>
      <c r="AI39" s="13">
        <v>3000</v>
      </c>
      <c r="AJ39" s="20">
        <f>AJ35*AI39^0.167</f>
        <v>3.0696896768437044E-3</v>
      </c>
      <c r="AK39" s="5">
        <f>AK35</f>
        <v>4.3416505434487206E-4</v>
      </c>
      <c r="AL39" s="5">
        <f>E27*(1-EXP(-((AI39/AL35)^B24)))</f>
        <v>5.5866709043089177E-6</v>
      </c>
      <c r="AM39" s="20">
        <f t="shared" ref="AM39:AM54" si="10">AJ39+AK39+AL39</f>
        <v>3.5094414020928853E-3</v>
      </c>
      <c r="AN39" s="7">
        <f>AJ39*AN35^0.67</f>
        <v>1.9293204897120628E-3</v>
      </c>
    </row>
    <row r="40" spans="1:40">
      <c r="A40" s="13">
        <v>4</v>
      </c>
      <c r="B40" s="13">
        <f>B35*A40^0.167</f>
        <v>1.5262369586766614E-2</v>
      </c>
      <c r="C40" s="5">
        <f>C35</f>
        <v>8.2334479024752452E-3</v>
      </c>
      <c r="D40" s="5">
        <f>E27*(1-EXP(-((A40/D35)^B24)))</f>
        <v>1.8900902320645511E-4</v>
      </c>
      <c r="E40" s="7">
        <f t="shared" si="2"/>
        <v>2.3684826512448312E-2</v>
      </c>
      <c r="F40" s="13">
        <f>F35*A40^0.167</f>
        <v>1.9334401838276827E-2</v>
      </c>
      <c r="G40" s="5">
        <f>G35</f>
        <v>8.9978281588765294E-3</v>
      </c>
      <c r="H40" s="5">
        <f>E27*(1-EXP(-((A40/H35)^B24)))</f>
        <v>2.9455064622815072E-4</v>
      </c>
      <c r="I40" s="7">
        <f t="shared" si="3"/>
        <v>2.8626780643381509E-2</v>
      </c>
      <c r="J40" s="13">
        <f>J35*A40^0.167</f>
        <v>2.5072056826918293E-2</v>
      </c>
      <c r="K40" s="5">
        <f>K35</f>
        <v>9.9198255546544597E-3</v>
      </c>
      <c r="L40" s="5">
        <f>E27*(1-EXP(-((A40/L35)^B24)))</f>
        <v>4.7952610056280226E-4</v>
      </c>
      <c r="M40" s="7">
        <f t="shared" si="4"/>
        <v>3.5471408482135557E-2</v>
      </c>
      <c r="N40" s="13">
        <f>N35*A40^0.167</f>
        <v>3.2502983504538716E-2</v>
      </c>
      <c r="O40" s="5">
        <f>O35</f>
        <v>1.0935108367186395E-2</v>
      </c>
      <c r="P40" s="5">
        <f>E27*(1-EXP(-((A40/P35)^B24)))</f>
        <v>7.8003801011245779E-4</v>
      </c>
      <c r="Q40" s="7">
        <f t="shared" si="5"/>
        <v>4.4218129881837563E-2</v>
      </c>
      <c r="R40" s="13">
        <f>R35*A40^0.167</f>
        <v>7.9178460085027619E-3</v>
      </c>
      <c r="S40" s="5">
        <f>S35</f>
        <v>3.1327167019116328E-3</v>
      </c>
      <c r="T40" s="5">
        <f>E27*(1-EXP(-((A40/T35)^B24)))</f>
        <v>4.0603189008282736E-5</v>
      </c>
      <c r="U40" s="7">
        <f t="shared" si="6"/>
        <v>1.1091165899422677E-2</v>
      </c>
      <c r="V40" s="13">
        <f>V35*A40^0.167</f>
        <v>1.2054882036603298E-2</v>
      </c>
      <c r="W40" s="5">
        <f>W35</f>
        <v>4.7695459415461414E-3</v>
      </c>
      <c r="X40" s="5">
        <f>E27*(1-EXP(-((A40/X35)^B24)))</f>
        <v>9.9929544718572154E-5</v>
      </c>
      <c r="Y40" s="7">
        <f t="shared" si="7"/>
        <v>1.692435752286801E-2</v>
      </c>
      <c r="Z40" s="13">
        <f>Z35*A40^0.167</f>
        <v>1.7664397877628173E-2</v>
      </c>
      <c r="AA40" s="5">
        <f>AA35</f>
        <v>6.9889657112594331E-3</v>
      </c>
      <c r="AB40" s="5">
        <f>E27*(1-EXP(-((A40/AB35)^B24)))</f>
        <v>2.2654165353821272E-4</v>
      </c>
      <c r="AC40" s="7">
        <f t="shared" si="8"/>
        <v>2.487990524242582E-2</v>
      </c>
      <c r="AD40" s="13">
        <f>AD35*A40^0.167</f>
        <v>2.5072056826918293E-2</v>
      </c>
      <c r="AE40" s="5">
        <f>AE35</f>
        <v>9.9198255546544597E-3</v>
      </c>
      <c r="AF40" s="5">
        <f>E27*(1-EXP(-((A40/AF35)^B24)))</f>
        <v>4.7952610056280226E-4</v>
      </c>
      <c r="AG40" s="7">
        <f t="shared" si="9"/>
        <v>3.5471408482135557E-2</v>
      </c>
      <c r="AI40" s="13">
        <v>7000</v>
      </c>
      <c r="AJ40" s="20">
        <f>AJ35*AI40^0.167</f>
        <v>3.5362796094267632E-3</v>
      </c>
      <c r="AK40" s="5">
        <f>AK35</f>
        <v>4.3416505434487206E-4</v>
      </c>
      <c r="AL40" s="5">
        <f>E27*(1-EXP(-((AI40/AL35)^B24)))</f>
        <v>7.5791901270151802E-6</v>
      </c>
      <c r="AM40" s="20">
        <f t="shared" si="10"/>
        <v>3.9780238538986504E-3</v>
      </c>
      <c r="AN40" s="7">
        <f>AJ40*AN35^0.67</f>
        <v>2.2225753825491344E-3</v>
      </c>
    </row>
    <row r="41" spans="1:40">
      <c r="A41" s="13">
        <v>7</v>
      </c>
      <c r="B41" s="13">
        <f>B35*A41^0.167</f>
        <v>1.675750355346111E-2</v>
      </c>
      <c r="C41" s="5">
        <f>C35</f>
        <v>8.2334479024752452E-3</v>
      </c>
      <c r="D41" s="5">
        <f>E27*(1-EXP(-((A41/D35)^B24)))</f>
        <v>2.3117207066083179E-4</v>
      </c>
      <c r="E41" s="7">
        <f t="shared" si="2"/>
        <v>2.5222123526597189E-2</v>
      </c>
      <c r="F41" s="13">
        <f>F35*A41^0.167</f>
        <v>2.1228440686555848E-2</v>
      </c>
      <c r="G41" s="5">
        <f>G35</f>
        <v>8.9978281588765294E-3</v>
      </c>
      <c r="H41" s="5">
        <f>E27*(1-EXP(-((A41/H35)^B24)))</f>
        <v>3.6023837348394806E-4</v>
      </c>
      <c r="I41" s="7">
        <f t="shared" si="3"/>
        <v>3.0586507218916325E-2</v>
      </c>
      <c r="J41" s="13">
        <f>J35*A41^0.167</f>
        <v>2.752816847876316E-2</v>
      </c>
      <c r="K41" s="5">
        <f>K35</f>
        <v>9.9198255546544597E-3</v>
      </c>
      <c r="L41" s="5">
        <f>E27*(1-EXP(-((A41/L35)^B24)))</f>
        <v>5.8641113890408074E-4</v>
      </c>
      <c r="M41" s="7">
        <f t="shared" si="4"/>
        <v>3.8034405172321699E-2</v>
      </c>
      <c r="N41" s="13">
        <f>N35*A41^0.167</f>
        <v>3.5687044431662547E-2</v>
      </c>
      <c r="O41" s="5">
        <f>O35</f>
        <v>1.0935108367186395E-2</v>
      </c>
      <c r="P41" s="5">
        <f>E27*(1-EXP(-((A41/P35)^B24)))</f>
        <v>9.537633815565092E-4</v>
      </c>
      <c r="Q41" s="7">
        <f t="shared" si="5"/>
        <v>4.7575916180405457E-2</v>
      </c>
      <c r="R41" s="13">
        <f>R35*A41^0.167</f>
        <v>8.6934949300590432E-3</v>
      </c>
      <c r="S41" s="5">
        <f>S35</f>
        <v>3.1327167019116328E-3</v>
      </c>
      <c r="T41" s="5">
        <f>E27*(1-EXP(-((A41/T35)^B24)))</f>
        <v>4.9664385228103138E-5</v>
      </c>
      <c r="U41" s="7">
        <f t="shared" si="6"/>
        <v>1.1875876017198779E-2</v>
      </c>
      <c r="V41" s="13">
        <f>V35*A41^0.167</f>
        <v>1.3235803747020304E-2</v>
      </c>
      <c r="W41" s="5">
        <f>W35</f>
        <v>4.7695459415461414E-3</v>
      </c>
      <c r="X41" s="5">
        <f>E27*(1-EXP(-((A41/X35)^B24)))</f>
        <v>1.2222667562638301E-4</v>
      </c>
      <c r="Y41" s="7">
        <f t="shared" si="7"/>
        <v>1.8127576364192828E-2</v>
      </c>
      <c r="Z41" s="13">
        <f>Z35*A41^0.167</f>
        <v>1.9394839610014713E-2</v>
      </c>
      <c r="AA41" s="5">
        <f>AA35</f>
        <v>6.9889657112594331E-3</v>
      </c>
      <c r="AB41" s="5">
        <f>E27*(1-EXP(-((A41/AB35)^B24)))</f>
        <v>2.7707208492673747E-4</v>
      </c>
      <c r="AC41" s="7">
        <f t="shared" si="8"/>
        <v>2.6660877406200885E-2</v>
      </c>
      <c r="AD41" s="13">
        <f>AD35*A41^0.167</f>
        <v>2.752816847876316E-2</v>
      </c>
      <c r="AE41" s="5">
        <f>AE35</f>
        <v>9.9198255546544597E-3</v>
      </c>
      <c r="AF41" s="5">
        <f>E27*(1-EXP(-((A41/AF35)^B24)))</f>
        <v>5.8641113890408074E-4</v>
      </c>
      <c r="AG41" s="7">
        <f t="shared" si="9"/>
        <v>3.8034405172321699E-2</v>
      </c>
      <c r="AI41" s="13">
        <v>10000</v>
      </c>
      <c r="AJ41" s="20">
        <f>AJ35*AI41^0.167</f>
        <v>3.7533168123508572E-3</v>
      </c>
      <c r="AK41" s="5">
        <f>AK35</f>
        <v>4.3416505434487206E-4</v>
      </c>
      <c r="AL41" s="5">
        <f>E27*(1-EXP(-((AI41/AL35)^B24)))</f>
        <v>8.6176033663850942E-6</v>
      </c>
      <c r="AM41" s="20">
        <f t="shared" si="10"/>
        <v>4.1960994700621142E-3</v>
      </c>
      <c r="AN41" s="7">
        <f>AJ41*AN35^0.67</f>
        <v>2.3589847159713314E-3</v>
      </c>
    </row>
    <row r="42" spans="1:40">
      <c r="A42" s="13">
        <v>10</v>
      </c>
      <c r="B42" s="13">
        <f>B35*A42^0.167</f>
        <v>1.7785986055110163E-2</v>
      </c>
      <c r="C42" s="5">
        <f>C35</f>
        <v>8.2334479024752452E-3</v>
      </c>
      <c r="D42" s="5">
        <f>E27*(1-EXP(-((A42/D35)^B24)))</f>
        <v>2.6282663761429347E-4</v>
      </c>
      <c r="E42" s="7">
        <f t="shared" si="2"/>
        <v>2.62822605951997E-2</v>
      </c>
      <c r="F42" s="13">
        <f>F35*A42^0.167</f>
        <v>2.2531324479106683E-2</v>
      </c>
      <c r="G42" s="5">
        <f>G35</f>
        <v>8.9978281588765294E-3</v>
      </c>
      <c r="H42" s="5">
        <f>E27*(1-EXP(-((A42/H35)^B24)))</f>
        <v>4.0954992034227786E-4</v>
      </c>
      <c r="I42" s="7">
        <f t="shared" si="3"/>
        <v>3.1938702558325489E-2</v>
      </c>
      <c r="J42" s="13">
        <f>J35*A42^0.167</f>
        <v>2.9217694576283055E-2</v>
      </c>
      <c r="K42" s="5">
        <f>K35</f>
        <v>9.9198255546544597E-3</v>
      </c>
      <c r="L42" s="5">
        <f>E27*(1-EXP(-((A42/L35)^B24)))</f>
        <v>6.6663640543939144E-4</v>
      </c>
      <c r="M42" s="7">
        <f t="shared" si="4"/>
        <v>3.9804156536376901E-2</v>
      </c>
      <c r="N42" s="13">
        <f>N35*A42^0.167</f>
        <v>3.7877317023068707E-2</v>
      </c>
      <c r="O42" s="5">
        <f>O35</f>
        <v>1.0935108367186395E-2</v>
      </c>
      <c r="P42" s="5">
        <f>E27*(1-EXP(-((A42/P35)^B24)))</f>
        <v>1.0841231040182155E-3</v>
      </c>
      <c r="Q42" s="7">
        <f t="shared" si="5"/>
        <v>4.9896548494273316E-2</v>
      </c>
      <c r="R42" s="13">
        <f>R35*A42^0.167</f>
        <v>9.227053367639907E-3</v>
      </c>
      <c r="S42" s="5">
        <f>S35</f>
        <v>3.1327167019116328E-3</v>
      </c>
      <c r="T42" s="5">
        <f>E27*(1-EXP(-((A42/T35)^B24)))</f>
        <v>5.646810036646836E-5</v>
      </c>
      <c r="U42" s="7">
        <f t="shared" si="6"/>
        <v>1.241623816991801E-2</v>
      </c>
      <c r="V42" s="13">
        <f>V35*A42^0.167</f>
        <v>1.4048143873080414E-2</v>
      </c>
      <c r="W42" s="5">
        <f>W35</f>
        <v>4.7695459415461414E-3</v>
      </c>
      <c r="X42" s="5">
        <f>E27*(1-EXP(-((A42/X35)^B24)))</f>
        <v>1.3896789576752066E-4</v>
      </c>
      <c r="Y42" s="7">
        <f t="shared" si="7"/>
        <v>1.8956657710394075E-2</v>
      </c>
      <c r="Z42" s="13">
        <f>Z35*A42^0.167</f>
        <v>2.0585187151792209E-2</v>
      </c>
      <c r="AA42" s="5">
        <f>AA35</f>
        <v>6.9889657112594331E-3</v>
      </c>
      <c r="AB42" s="5">
        <f>E27*(1-EXP(-((A42/AB35)^B24)))</f>
        <v>3.1500735402747152E-4</v>
      </c>
      <c r="AC42" s="7">
        <f t="shared" si="8"/>
        <v>2.7889160217079115E-2</v>
      </c>
      <c r="AD42" s="13">
        <f>AD35*A42^0.167</f>
        <v>2.9217694576283055E-2</v>
      </c>
      <c r="AE42" s="5">
        <f>AE35</f>
        <v>9.9198255546544597E-3</v>
      </c>
      <c r="AF42" s="5">
        <f>E27*(1-EXP(-((A42/AF35)^B24)))</f>
        <v>6.6663640543939144E-4</v>
      </c>
      <c r="AG42" s="7">
        <f t="shared" si="9"/>
        <v>3.9804156536376901E-2</v>
      </c>
      <c r="AI42" s="13">
        <v>30000</v>
      </c>
      <c r="AJ42" s="20">
        <f>AJ35*AI42^0.167</f>
        <v>4.5091478305278286E-3</v>
      </c>
      <c r="AK42" s="5">
        <f>AK35</f>
        <v>4.3416505434487206E-4</v>
      </c>
      <c r="AL42" s="5">
        <f>E27*(1-EXP(-((AI42/AL35)^B24)))</f>
        <v>1.2798117807764265E-5</v>
      </c>
      <c r="AM42" s="20">
        <f t="shared" si="10"/>
        <v>4.9561110026804644E-3</v>
      </c>
      <c r="AN42" s="7">
        <f>AJ42*AN35^0.67</f>
        <v>2.8340295653347838E-3</v>
      </c>
    </row>
    <row r="43" spans="1:40">
      <c r="A43" s="13">
        <v>20</v>
      </c>
      <c r="B43" s="13">
        <f>B35*A43^0.167</f>
        <v>1.9968707556774649E-2</v>
      </c>
      <c r="C43" s="5">
        <f>C35</f>
        <v>8.2334479024752452E-3</v>
      </c>
      <c r="D43" s="5">
        <f>E27*(1-EXP(-((A43/D35)^B24)))</f>
        <v>3.3726245466956817E-4</v>
      </c>
      <c r="E43" s="7">
        <f t="shared" si="2"/>
        <v>2.8539417913919462E-2</v>
      </c>
      <c r="F43" s="13">
        <f>F35*A43^0.167</f>
        <v>2.5296400660384556E-2</v>
      </c>
      <c r="G43" s="5">
        <f>G35</f>
        <v>8.9978281588765294E-3</v>
      </c>
      <c r="H43" s="5">
        <f>E27*(1-EXP(-((A43/H35)^B24)))</f>
        <v>5.2549083426908826E-4</v>
      </c>
      <c r="I43" s="7">
        <f t="shared" si="3"/>
        <v>3.4819719653530173E-2</v>
      </c>
      <c r="J43" s="13">
        <f>J35*A43^0.167</f>
        <v>3.2803331604396864E-2</v>
      </c>
      <c r="K43" s="5">
        <f>K35</f>
        <v>9.9198255546544597E-3</v>
      </c>
      <c r="L43" s="5">
        <f>E27*(1-EXP(-((A43/L35)^B24)))</f>
        <v>8.552176251569926E-4</v>
      </c>
      <c r="M43" s="7">
        <f t="shared" si="4"/>
        <v>4.3578374784208319E-2</v>
      </c>
      <c r="N43" s="13">
        <f>N35*A43^0.167</f>
        <v>4.2525675232472589E-2</v>
      </c>
      <c r="O43" s="5">
        <f>O35</f>
        <v>1.0935108367186395E-2</v>
      </c>
      <c r="P43" s="5">
        <f>E27*(1-EXP(-((A43/P35)^B24)))</f>
        <v>1.3904370236323511E-3</v>
      </c>
      <c r="Q43" s="7">
        <f t="shared" si="5"/>
        <v>5.4851220623291341E-2</v>
      </c>
      <c r="R43" s="13">
        <f>R35*A43^0.167</f>
        <v>1.0359410478465753E-2</v>
      </c>
      <c r="S43" s="5">
        <f>S35</f>
        <v>3.1327167019116328E-3</v>
      </c>
      <c r="T43" s="5">
        <f>E27*(1-EXP(-((A43/T35)^B24)))</f>
        <v>7.2470035289316136E-5</v>
      </c>
      <c r="U43" s="7">
        <f t="shared" si="6"/>
        <v>1.3564597215666703E-2</v>
      </c>
      <c r="V43" s="13">
        <f>V35*A43^0.167</f>
        <v>1.5772152066679489E-2</v>
      </c>
      <c r="W43" s="5">
        <f>W35</f>
        <v>4.7695459415461414E-3</v>
      </c>
      <c r="X43" s="5">
        <f>E27*(1-EXP(-((A43/X35)^B24)))</f>
        <v>1.7833932613345592E-4</v>
      </c>
      <c r="Y43" s="7">
        <f t="shared" si="7"/>
        <v>2.0720037334359089E-2</v>
      </c>
      <c r="Z43" s="13">
        <f>Z35*A43^0.167</f>
        <v>2.3111430592711518E-2</v>
      </c>
      <c r="AA43" s="5">
        <f>AA35</f>
        <v>6.9889657112594331E-3</v>
      </c>
      <c r="AB43" s="5">
        <f>E27*(1-EXP(-((A43/AB35)^B24)))</f>
        <v>4.0420806395864754E-4</v>
      </c>
      <c r="AC43" s="7">
        <f t="shared" si="8"/>
        <v>3.0504604367929598E-2</v>
      </c>
      <c r="AD43" s="13">
        <f>AD35*A43^0.167</f>
        <v>3.2803331604396864E-2</v>
      </c>
      <c r="AE43" s="5">
        <f>AE35</f>
        <v>9.9198255546544597E-3</v>
      </c>
      <c r="AF43" s="5">
        <f>E27*(1-EXP(-((A43/AF35)^B24)))</f>
        <v>8.552176251569926E-4</v>
      </c>
      <c r="AG43" s="7">
        <f t="shared" si="9"/>
        <v>4.3578374784208319E-2</v>
      </c>
      <c r="AI43" s="13">
        <v>70000</v>
      </c>
      <c r="AJ43" s="20">
        <f>AJ35*AI43^0.167</f>
        <v>5.1945340433831614E-3</v>
      </c>
      <c r="AK43" s="5">
        <f>AK35</f>
        <v>4.3416505434487206E-4</v>
      </c>
      <c r="AL43" s="5">
        <f>E27*(1-EXP(-((AI43/AL35)^B24)))</f>
        <v>1.736254261980486E-5</v>
      </c>
      <c r="AM43" s="20">
        <f t="shared" si="10"/>
        <v>5.6460616403478381E-3</v>
      </c>
      <c r="AN43" s="7">
        <f>AJ43*AN35^0.67</f>
        <v>3.2647993834707925E-3</v>
      </c>
    </row>
    <row r="44" spans="1:40">
      <c r="A44" s="13">
        <v>40</v>
      </c>
      <c r="B44" s="13">
        <f>B35*A44^0.167</f>
        <v>2.2419295745114046E-2</v>
      </c>
      <c r="C44" s="5">
        <f>C35</f>
        <v>8.2334479024752452E-3</v>
      </c>
      <c r="D44" s="5">
        <f>E27*(1-EXP(-((A44/D35)^B24)))</f>
        <v>4.3275905321829247E-4</v>
      </c>
      <c r="E44" s="7">
        <f t="shared" si="2"/>
        <v>3.1085502700807583E-2</v>
      </c>
      <c r="F44" s="13">
        <f>F35*A44^0.167</f>
        <v>2.8400810922770716E-2</v>
      </c>
      <c r="G44" s="5">
        <f>G35</f>
        <v>8.9978281588765294E-3</v>
      </c>
      <c r="H44" s="5">
        <f>E27*(1-EXP(-((A44/H35)^B24)))</f>
        <v>6.7420438695158403E-4</v>
      </c>
      <c r="I44" s="7">
        <f t="shared" si="3"/>
        <v>3.8072843468598828E-2</v>
      </c>
      <c r="J44" s="13">
        <f>J35*A44^0.167</f>
        <v>3.682900310764059E-2</v>
      </c>
      <c r="K44" s="5">
        <f>K35</f>
        <v>9.9198255546544597E-3</v>
      </c>
      <c r="L44" s="5">
        <f>E27*(1-EXP(-((A44/L35)^B24)))</f>
        <v>1.0970145234292408E-3</v>
      </c>
      <c r="M44" s="7">
        <f t="shared" si="4"/>
        <v>4.7845843185724289E-2</v>
      </c>
      <c r="N44" s="13">
        <f>N35*A44^0.167</f>
        <v>4.7744486571642056E-2</v>
      </c>
      <c r="O44" s="5">
        <f>O35</f>
        <v>1.0935108367186395E-2</v>
      </c>
      <c r="P44" s="5">
        <f>E27*(1-EXP(-((A44/P35)^B24)))</f>
        <v>1.7829520549519464E-3</v>
      </c>
      <c r="Q44" s="7">
        <f t="shared" si="5"/>
        <v>6.046254699378039E-2</v>
      </c>
      <c r="R44" s="13">
        <f>R35*A44^0.167</f>
        <v>1.163073206422731E-2</v>
      </c>
      <c r="S44" s="5">
        <f>S35</f>
        <v>3.1327167019116328E-3</v>
      </c>
      <c r="T44" s="5">
        <f>E27*(1-EXP(-((A44/T35)^B24)))</f>
        <v>9.3005658882716177E-5</v>
      </c>
      <c r="U44" s="7">
        <f t="shared" si="6"/>
        <v>1.4856454425021658E-2</v>
      </c>
      <c r="V44" s="13">
        <f>V35*A44^0.167</f>
        <v>1.7707732997463598E-2</v>
      </c>
      <c r="W44" s="5">
        <f>W35</f>
        <v>4.7695459415461414E-3</v>
      </c>
      <c r="X44" s="5">
        <f>E27*(1-EXP(-((A44/X35)^B24)))</f>
        <v>2.2885950145378709E-4</v>
      </c>
      <c r="Y44" s="7">
        <f t="shared" si="7"/>
        <v>2.2706138440463527E-2</v>
      </c>
      <c r="Z44" s="13">
        <f>Z35*A44^0.167</f>
        <v>2.5947698221204574E-2</v>
      </c>
      <c r="AA44" s="5">
        <f>AA35</f>
        <v>6.9889657112594331E-3</v>
      </c>
      <c r="AB44" s="5">
        <f>E27*(1-EXP(-((A44/AB35)^B24)))</f>
        <v>5.1863848644826977E-4</v>
      </c>
      <c r="AC44" s="7">
        <f t="shared" si="8"/>
        <v>3.3455302418912279E-2</v>
      </c>
      <c r="AD44" s="13">
        <f>AD35*A44^0.167</f>
        <v>3.682900310764059E-2</v>
      </c>
      <c r="AE44" s="5">
        <f>AE35</f>
        <v>9.9198255546544597E-3</v>
      </c>
      <c r="AF44" s="5">
        <f>E27*(1-EXP(-((A44/AF35)^B24)))</f>
        <v>1.0970145234292408E-3</v>
      </c>
      <c r="AG44" s="7">
        <f t="shared" si="9"/>
        <v>4.7845843185724289E-2</v>
      </c>
      <c r="AI44" s="13">
        <v>100000</v>
      </c>
      <c r="AJ44" s="20">
        <f>AJ35*AI44^0.167</f>
        <v>5.5133456939846885E-3</v>
      </c>
      <c r="AK44" s="5">
        <f>AK35</f>
        <v>4.3416505434487206E-4</v>
      </c>
      <c r="AL44" s="5">
        <f>E27*(1-EXP(-((AI44/AL35)^B24)))</f>
        <v>1.9741298989731895E-5</v>
      </c>
      <c r="AM44" s="20">
        <f t="shared" si="10"/>
        <v>5.9672520473192919E-3</v>
      </c>
      <c r="AN44" s="7">
        <f>AJ44*AN35^0.67</f>
        <v>3.4651746378505425E-3</v>
      </c>
    </row>
    <row r="45" spans="1:40">
      <c r="A45" s="13">
        <v>70</v>
      </c>
      <c r="B45" s="13">
        <f>B35*A45^0.167</f>
        <v>2.4615537317389503E-2</v>
      </c>
      <c r="C45" s="5">
        <f>C35</f>
        <v>8.2334479024752452E-3</v>
      </c>
      <c r="D45" s="5">
        <f>E27*(1-EXP(-((A45/D35)^B24)))</f>
        <v>5.2923218261026472E-4</v>
      </c>
      <c r="E45" s="7">
        <f t="shared" si="2"/>
        <v>3.3378217402475013E-2</v>
      </c>
      <c r="F45" s="13">
        <f>F35*A45^0.167</f>
        <v>3.1183014357886098E-2</v>
      </c>
      <c r="G45" s="5">
        <f>G35</f>
        <v>8.9978281588765294E-3</v>
      </c>
      <c r="H45" s="5">
        <f>E27*(1-EXP(-((A45/H35)^B24)))</f>
        <v>8.244026502987078E-4</v>
      </c>
      <c r="I45" s="7">
        <f t="shared" si="3"/>
        <v>4.1005245167061333E-2</v>
      </c>
      <c r="J45" s="13">
        <f>J35*A45^0.167</f>
        <v>4.04368500538628E-2</v>
      </c>
      <c r="K45" s="5">
        <f>K35</f>
        <v>9.9198255546544597E-3</v>
      </c>
      <c r="L45" s="5">
        <f>E27*(1-EXP(-((A45/L35)^B24)))</f>
        <v>1.3411228080720736E-3</v>
      </c>
      <c r="M45" s="7">
        <f t="shared" si="4"/>
        <v>5.1697798416589336E-2</v>
      </c>
      <c r="N45" s="13">
        <f>N35*A45^0.167</f>
        <v>5.2421637337113358E-2</v>
      </c>
      <c r="O45" s="5">
        <f>O35</f>
        <v>1.0935108367186395E-2</v>
      </c>
      <c r="P45" s="5">
        <f>E27*(1-EXP(-((A45/P35)^B24)))</f>
        <v>2.1789483857705899E-3</v>
      </c>
      <c r="Q45" s="7">
        <f t="shared" si="5"/>
        <v>6.5535694090070346E-2</v>
      </c>
      <c r="R45" s="13">
        <f>R35*A45^0.167</f>
        <v>1.2770103147327461E-2</v>
      </c>
      <c r="S45" s="5">
        <f>S35</f>
        <v>3.1327167019116328E-3</v>
      </c>
      <c r="T45" s="5">
        <f>E27*(1-EXP(-((A45/T35)^B24)))</f>
        <v>1.1375826561512658E-4</v>
      </c>
      <c r="U45" s="7">
        <f t="shared" si="6"/>
        <v>1.601657811485422E-2</v>
      </c>
      <c r="V45" s="13">
        <f>V35*A45^0.167</f>
        <v>1.9442419929735281E-2</v>
      </c>
      <c r="W45" s="5">
        <f>W35</f>
        <v>4.7695459415461414E-3</v>
      </c>
      <c r="X45" s="5">
        <f>E27*(1-EXP(-((A45/X35)^B24)))</f>
        <v>2.7990660888587473E-4</v>
      </c>
      <c r="Y45" s="7">
        <f t="shared" si="7"/>
        <v>2.44918724801673E-2</v>
      </c>
      <c r="Z45" s="13">
        <f>Z35*A45^0.167</f>
        <v>2.8489589553838738E-2</v>
      </c>
      <c r="AA45" s="5">
        <f>AA35</f>
        <v>6.9889657112594331E-3</v>
      </c>
      <c r="AB45" s="5">
        <f>E27*(1-EXP(-((A45/AB35)^B24)))</f>
        <v>6.3422920145642754E-4</v>
      </c>
      <c r="AC45" s="7">
        <f t="shared" si="8"/>
        <v>3.6112784466554602E-2</v>
      </c>
      <c r="AD45" s="13">
        <f>AD35*A45^0.167</f>
        <v>4.04368500538628E-2</v>
      </c>
      <c r="AE45" s="5">
        <f>AE35</f>
        <v>9.9198255546544597E-3</v>
      </c>
      <c r="AF45" s="5">
        <f>E27*(1-EXP(-((A45/AF35)^B24)))</f>
        <v>1.3411228080720736E-3</v>
      </c>
      <c r="AG45" s="7">
        <f t="shared" si="9"/>
        <v>5.1697798416589336E-2</v>
      </c>
      <c r="AI45" s="13">
        <v>300000</v>
      </c>
      <c r="AJ45" s="20">
        <f>AJ35*AI45^0.167</f>
        <v>6.6236057380431599E-3</v>
      </c>
      <c r="AK45" s="5">
        <f>AK35</f>
        <v>4.3416505434487206E-4</v>
      </c>
      <c r="AL45" s="5">
        <f>E27*(1-EXP(-((AI45/AL35)^B24)))</f>
        <v>2.9317713805193627E-5</v>
      </c>
      <c r="AM45" s="20">
        <f t="shared" si="10"/>
        <v>7.0870885061932254E-3</v>
      </c>
      <c r="AN45" s="7">
        <f>AJ45*AN35^0.67</f>
        <v>4.1629805001398889E-3</v>
      </c>
    </row>
    <row r="46" spans="1:40">
      <c r="A46" s="13">
        <v>100</v>
      </c>
      <c r="B46" s="13">
        <f>B35*A46^0.167</f>
        <v>2.6126302290158693E-2</v>
      </c>
      <c r="C46" s="5">
        <f>C35</f>
        <v>8.2334479024752452E-3</v>
      </c>
      <c r="D46" s="5">
        <f>E27*(1-EXP(-((A46/D35)^B24)))</f>
        <v>6.0164548541726123E-4</v>
      </c>
      <c r="E46" s="7">
        <f t="shared" si="2"/>
        <v>3.4961395678051198E-2</v>
      </c>
      <c r="F46" s="13">
        <f>F35*A46^0.167</f>
        <v>3.309685459748031E-2</v>
      </c>
      <c r="G46" s="5">
        <f>G35</f>
        <v>8.9978281588765294E-3</v>
      </c>
      <c r="H46" s="5">
        <f>E27*(1-EXP(-((A46/H35)^B24)))</f>
        <v>9.3711857573880789E-4</v>
      </c>
      <c r="I46" s="7">
        <f t="shared" si="3"/>
        <v>4.3031801332095644E-2</v>
      </c>
      <c r="J46" s="13">
        <f>J35*A46^0.167</f>
        <v>4.2918639335274865E-2</v>
      </c>
      <c r="K46" s="5">
        <f>K35</f>
        <v>9.9198255546544597E-3</v>
      </c>
      <c r="L46" s="5">
        <f>E27*(1-EXP(-((A46/L35)^B24)))</f>
        <v>1.5242455178795368E-3</v>
      </c>
      <c r="M46" s="7">
        <f t="shared" si="4"/>
        <v>5.4362710407808865E-2</v>
      </c>
      <c r="N46" s="13">
        <f>N35*A46^0.167</f>
        <v>5.5638986301832984E-2</v>
      </c>
      <c r="O46" s="5">
        <f>O35</f>
        <v>1.0935108367186395E-2</v>
      </c>
      <c r="P46" s="5">
        <f>E27*(1-EXP(-((A46/P35)^B24)))</f>
        <v>2.4758342462172156E-3</v>
      </c>
      <c r="Q46" s="7">
        <f t="shared" si="5"/>
        <v>6.9049928915236591E-2</v>
      </c>
      <c r="R46" s="13">
        <f>R35*A46^0.167</f>
        <v>1.3553861156948593E-2</v>
      </c>
      <c r="S46" s="5">
        <f>S35</f>
        <v>3.1327167019116328E-3</v>
      </c>
      <c r="T46" s="5">
        <f>E27*(1-EXP(-((A46/T35)^B24)))</f>
        <v>1.2933991406818401E-4</v>
      </c>
      <c r="U46" s="7">
        <f t="shared" si="6"/>
        <v>1.6815917772928412E-2</v>
      </c>
      <c r="V46" s="13">
        <f>V35*A46^0.167</f>
        <v>2.0635687687289506E-2</v>
      </c>
      <c r="W46" s="5">
        <f>W35</f>
        <v>4.7695459415461414E-3</v>
      </c>
      <c r="X46" s="5">
        <f>E27*(1-EXP(-((A46/X35)^B24)))</f>
        <v>3.1822969040311256E-4</v>
      </c>
      <c r="Y46" s="7">
        <f t="shared" si="7"/>
        <v>2.5723463319238762E-2</v>
      </c>
      <c r="Z46" s="13">
        <f>Z35*A46^0.167</f>
        <v>3.0238122337484477E-2</v>
      </c>
      <c r="AA46" s="5">
        <f>AA35</f>
        <v>6.9889657112594331E-3</v>
      </c>
      <c r="AB46" s="5">
        <f>E27*(1-EXP(-((A46/AB35)^B24)))</f>
        <v>7.2098576942685301E-4</v>
      </c>
      <c r="AC46" s="7">
        <f t="shared" si="8"/>
        <v>3.7948073818170766E-2</v>
      </c>
      <c r="AD46" s="13">
        <f>AD35*A46^0.167</f>
        <v>4.2918639335274865E-2</v>
      </c>
      <c r="AE46" s="5">
        <f>AE35</f>
        <v>9.9198255546544597E-3</v>
      </c>
      <c r="AF46" s="5">
        <f>E27*(1-EXP(-((A46/AF35)^B24)))</f>
        <v>1.5242455178795368E-3</v>
      </c>
      <c r="AG46" s="7">
        <f t="shared" si="9"/>
        <v>5.4362710407808865E-2</v>
      </c>
      <c r="AI46" s="13">
        <v>700000</v>
      </c>
      <c r="AJ46" s="20">
        <f>AJ35*AI46^0.167</f>
        <v>7.6303875564411715E-3</v>
      </c>
      <c r="AK46" s="5">
        <f>AK35</f>
        <v>4.3416505434487206E-4</v>
      </c>
      <c r="AL46" s="5">
        <f>E27*(1-EXP(-((AI46/AL35)^B24)))</f>
        <v>3.9773298981293472E-5</v>
      </c>
      <c r="AM46" s="20">
        <f t="shared" si="10"/>
        <v>8.1043259097673369E-3</v>
      </c>
      <c r="AN46" s="7">
        <f>AJ46*AN35^0.67</f>
        <v>4.7957496056157426E-3</v>
      </c>
    </row>
    <row r="47" spans="1:40">
      <c r="A47" s="13">
        <v>200</v>
      </c>
      <c r="B47" s="13">
        <f>B35*A47^0.167</f>
        <v>2.9332559260731937E-2</v>
      </c>
      <c r="C47" s="5">
        <f>C35</f>
        <v>8.2334479024752452E-3</v>
      </c>
      <c r="D47" s="5">
        <f>E27*(1-EXP(-((A47/D35)^B24)))</f>
        <v>7.7187353617794586E-4</v>
      </c>
      <c r="E47" s="7">
        <f t="shared" si="2"/>
        <v>3.8337880699385131E-2</v>
      </c>
      <c r="F47" s="13">
        <f>F35*A47^0.167</f>
        <v>3.7158547659846539E-2</v>
      </c>
      <c r="G47" s="5">
        <f>G35</f>
        <v>8.9978281588765294E-3</v>
      </c>
      <c r="H47" s="5">
        <f>E27*(1-EXP(-((A47/H35)^B24)))</f>
        <v>1.2020090592265366E-3</v>
      </c>
      <c r="I47" s="7">
        <f t="shared" si="3"/>
        <v>4.7358384877949605E-2</v>
      </c>
      <c r="J47" s="13">
        <f>J35*A47^0.167</f>
        <v>4.8185675787964094E-2</v>
      </c>
      <c r="K47" s="5">
        <f>K35</f>
        <v>9.9198255546544597E-3</v>
      </c>
      <c r="L47" s="5">
        <f>E27*(1-EXP(-((A47/L35)^B24)))</f>
        <v>1.9543681866679434E-3</v>
      </c>
      <c r="M47" s="7">
        <f t="shared" si="4"/>
        <v>6.0059869529286498E-2</v>
      </c>
      <c r="N47" s="13">
        <f>N35*A47^0.167</f>
        <v>6.2467081823527941E-2</v>
      </c>
      <c r="O47" s="5">
        <f>O35</f>
        <v>1.0935108367186395E-2</v>
      </c>
      <c r="P47" s="5">
        <f>E27*(1-EXP(-((A47/P35)^B24)))</f>
        <v>3.1725635328229192E-3</v>
      </c>
      <c r="Q47" s="7">
        <f t="shared" si="5"/>
        <v>7.6574753723537253E-2</v>
      </c>
      <c r="R47" s="13">
        <f>R35*A47^0.167</f>
        <v>1.5217210272717567E-2</v>
      </c>
      <c r="S47" s="5">
        <f>S35</f>
        <v>3.1327167019116328E-3</v>
      </c>
      <c r="T47" s="5">
        <f>E27*(1-EXP(-((A47/T35)^B24)))</f>
        <v>1.6598462133216819E-4</v>
      </c>
      <c r="U47" s="7">
        <f t="shared" si="6"/>
        <v>1.8515911595961367E-2</v>
      </c>
      <c r="V47" s="13">
        <f>V35*A47^0.167</f>
        <v>2.3168128625740522E-2</v>
      </c>
      <c r="W47" s="5">
        <f>W35</f>
        <v>4.7695459415461414E-3</v>
      </c>
      <c r="X47" s="5">
        <f>E27*(1-EXP(-((A47/X35)^B24)))</f>
        <v>4.0834203761376205E-4</v>
      </c>
      <c r="Y47" s="7">
        <f t="shared" si="7"/>
        <v>2.8346016604900427E-2</v>
      </c>
      <c r="Z47" s="13">
        <f>Z35*A47^0.167</f>
        <v>3.3948987711576312E-2</v>
      </c>
      <c r="AA47" s="5">
        <f>AA35</f>
        <v>6.9889657112594331E-3</v>
      </c>
      <c r="AB47" s="5">
        <f>E27*(1-EXP(-((A47/AB35)^B24)))</f>
        <v>9.2490975303760809E-4</v>
      </c>
      <c r="AC47" s="7">
        <f t="shared" si="8"/>
        <v>4.1862863175873351E-2</v>
      </c>
      <c r="AD47" s="13">
        <f>AD35*A47^0.167</f>
        <v>4.8185675787964094E-2</v>
      </c>
      <c r="AE47" s="5">
        <f>AE35</f>
        <v>9.9198255546544597E-3</v>
      </c>
      <c r="AF47" s="5">
        <f>E27*(1-EXP(-((A47/AF35)^B24)))</f>
        <v>1.9543681866679434E-3</v>
      </c>
      <c r="AG47" s="7">
        <f t="shared" si="9"/>
        <v>6.0059869529286498E-2</v>
      </c>
      <c r="AI47" s="13">
        <v>1000000</v>
      </c>
      <c r="AJ47" s="20">
        <f>AJ35*AI47^0.167</f>
        <v>8.0986983676287674E-3</v>
      </c>
      <c r="AK47" s="5">
        <f>AK35</f>
        <v>4.3416505434487206E-4</v>
      </c>
      <c r="AL47" s="5">
        <f>E27*(1-EXP(-((AI47/AL35)^B24)))</f>
        <v>4.5222132877069884E-5</v>
      </c>
      <c r="AM47" s="20">
        <f t="shared" si="10"/>
        <v>8.5780855548507097E-3</v>
      </c>
      <c r="AN47" s="7">
        <f>AJ47*AN35^0.67</f>
        <v>5.0900860821637296E-3</v>
      </c>
    </row>
    <row r="48" spans="1:40">
      <c r="A48" s="13">
        <v>400</v>
      </c>
      <c r="B48" s="13">
        <f>B35*A48^0.167</f>
        <v>3.2932292646267361E-2</v>
      </c>
      <c r="C48" s="5">
        <f>C35</f>
        <v>8.2334479024752452E-3</v>
      </c>
      <c r="D48" s="5">
        <f>E27*(1-EXP(-((A48/D35)^B24)))</f>
        <v>9.9015872393318628E-4</v>
      </c>
      <c r="E48" s="7">
        <f t="shared" si="2"/>
        <v>4.2155899272675795E-2</v>
      </c>
      <c r="F48" s="13">
        <f>F35*A48^0.167</f>
        <v>4.1718697470852863E-2</v>
      </c>
      <c r="G48" s="5">
        <f>G35</f>
        <v>8.9978281588765294E-3</v>
      </c>
      <c r="H48" s="5">
        <f>E27*(1-EXP(-((A48/H35)^B24)))</f>
        <v>1.5415158626277915E-3</v>
      </c>
      <c r="I48" s="7">
        <f t="shared" si="3"/>
        <v>5.2258041492357181E-2</v>
      </c>
      <c r="J48" s="13">
        <f>J35*A48^0.167</f>
        <v>5.4099090444240897E-2</v>
      </c>
      <c r="K48" s="5">
        <f>K35</f>
        <v>9.9198255546544597E-3</v>
      </c>
      <c r="L48" s="5">
        <f>E27*(1-EXP(-((A48/L35)^B24)))</f>
        <v>2.5051814589075157E-3</v>
      </c>
      <c r="M48" s="7">
        <f t="shared" si="4"/>
        <v>6.6524097457802869E-2</v>
      </c>
      <c r="N48" s="13">
        <f>N35*A48^0.167</f>
        <v>7.0133130937699753E-2</v>
      </c>
      <c r="O48" s="5">
        <f>O35</f>
        <v>1.0935108367186395E-2</v>
      </c>
      <c r="P48" s="5">
        <f>E27*(1-EXP(-((A48/P35)^B24)))</f>
        <v>4.0635565554209101E-3</v>
      </c>
      <c r="Q48" s="7">
        <f t="shared" si="5"/>
        <v>8.5131795860307058E-2</v>
      </c>
      <c r="R48" s="13">
        <f>R35*A48^0.167</f>
        <v>1.7084687957378591E-2</v>
      </c>
      <c r="S48" s="5">
        <f>S35</f>
        <v>3.1327167019116328E-3</v>
      </c>
      <c r="T48" s="5">
        <f>E27*(1-EXP(-((A48/T35)^B24)))</f>
        <v>2.1300660559622425E-4</v>
      </c>
      <c r="U48" s="7">
        <f t="shared" si="6"/>
        <v>2.0430411264886449E-2</v>
      </c>
      <c r="V48" s="13">
        <f>V35*A48^0.167</f>
        <v>2.6011354317475678E-2</v>
      </c>
      <c r="W48" s="5">
        <f>W35</f>
        <v>4.7695459415461414E-3</v>
      </c>
      <c r="X48" s="5">
        <f>E27*(1-EXP(-((A48/X35)^B24)))</f>
        <v>5.2394140831687054E-4</v>
      </c>
      <c r="Y48" s="7">
        <f t="shared" si="7"/>
        <v>3.1304841667338691E-2</v>
      </c>
      <c r="Z48" s="13">
        <f>Z35*A48^0.167</f>
        <v>3.8115255761500419E-2</v>
      </c>
      <c r="AA48" s="5">
        <f>AA35</f>
        <v>6.9889657112594331E-3</v>
      </c>
      <c r="AB48" s="5">
        <f>E27*(1-EXP(-((A48/AB35)^B24)))</f>
        <v>1.1863584109452299E-3</v>
      </c>
      <c r="AC48" s="7">
        <f t="shared" si="8"/>
        <v>4.629057988370508E-2</v>
      </c>
      <c r="AD48" s="13">
        <f>AD35*A48^0.167</f>
        <v>5.4099090444240897E-2</v>
      </c>
      <c r="AE48" s="5">
        <f>AE35</f>
        <v>9.9198255546544597E-3</v>
      </c>
      <c r="AF48" s="5">
        <f>E27*(1-EXP(-((A48/AF35)^B24)))</f>
        <v>2.5051814589075157E-3</v>
      </c>
      <c r="AG48" s="7">
        <f t="shared" si="9"/>
        <v>6.6524097457802869E-2</v>
      </c>
      <c r="AI48" s="13">
        <v>3000000</v>
      </c>
      <c r="AJ48" s="20">
        <f>AJ35*AI48^0.167</f>
        <v>9.729588521364298E-3</v>
      </c>
      <c r="AK48" s="5">
        <f>AK35</f>
        <v>4.3416505434487206E-4</v>
      </c>
      <c r="AL48" s="5">
        <f>E27*(1-EXP(-((AI48/AL35)^B24)))</f>
        <v>6.7157333189033188E-5</v>
      </c>
      <c r="AM48" s="20">
        <f t="shared" si="10"/>
        <v>1.0230910908898204E-2</v>
      </c>
      <c r="AN48" s="7">
        <f>AJ48*AN35^0.67</f>
        <v>6.1151114499744912E-3</v>
      </c>
    </row>
    <row r="49" spans="1:40">
      <c r="A49" s="13">
        <v>700</v>
      </c>
      <c r="B49" s="13">
        <f>B35*A49^0.167</f>
        <v>3.6158409603836657E-2</v>
      </c>
      <c r="C49" s="5">
        <f>C35</f>
        <v>8.2334479024752452E-3</v>
      </c>
      <c r="D49" s="5">
        <f>E27*(1-EXP(-((A49/D35)^B24)))</f>
        <v>1.2105539752810355E-3</v>
      </c>
      <c r="E49" s="7">
        <f t="shared" si="2"/>
        <v>4.5602411481592935E-2</v>
      </c>
      <c r="F49" s="13">
        <f>F35*A49^0.167</f>
        <v>4.5805549206444883E-2</v>
      </c>
      <c r="G49" s="5">
        <f>G35</f>
        <v>8.9978281588765294E-3</v>
      </c>
      <c r="H49" s="5">
        <f>E27*(1-EXP(-((A49/H35)^B24)))</f>
        <v>1.884116342081936E-3</v>
      </c>
      <c r="I49" s="7">
        <f t="shared" si="3"/>
        <v>5.668749370740335E-2</v>
      </c>
      <c r="J49" s="13">
        <f>J35*A49^0.167</f>
        <v>5.9398751629263884E-2</v>
      </c>
      <c r="K49" s="5">
        <f>K35</f>
        <v>9.9198255546544597E-3</v>
      </c>
      <c r="L49" s="5">
        <f>E27*(1-EXP(-((A49/L35)^B24)))</f>
        <v>3.060478859660461E-3</v>
      </c>
      <c r="M49" s="7">
        <f t="shared" si="4"/>
        <v>7.2379056043578804E-2</v>
      </c>
      <c r="N49" s="13">
        <f>N35*A49^0.167</f>
        <v>7.7003520601602676E-2</v>
      </c>
      <c r="O49" s="5">
        <f>O35</f>
        <v>1.0935108367186395E-2</v>
      </c>
      <c r="P49" s="5">
        <f>E27*(1-EXP(-((A49/P35)^B24)))</f>
        <v>4.9603973103711048E-3</v>
      </c>
      <c r="Q49" s="7">
        <f t="shared" si="5"/>
        <v>9.2899026279160177E-2</v>
      </c>
      <c r="R49" s="13">
        <f>R35*A49^0.167</f>
        <v>1.8758340081331957E-2</v>
      </c>
      <c r="S49" s="5">
        <f>S35</f>
        <v>3.1327167019116328E-3</v>
      </c>
      <c r="T49" s="5">
        <f>E27*(1-EXP(-((A49/T35)^B24)))</f>
        <v>2.6051978204210454E-4</v>
      </c>
      <c r="U49" s="7">
        <f t="shared" si="6"/>
        <v>2.2151576565285696E-2</v>
      </c>
      <c r="V49" s="13">
        <f>V35*A49^0.167</f>
        <v>2.8559481535774978E-2</v>
      </c>
      <c r="W49" s="5">
        <f>W35</f>
        <v>4.7695459415461414E-3</v>
      </c>
      <c r="X49" s="5">
        <f>E27*(1-EXP(-((A49/X35)^B24)))</f>
        <v>6.4071230967908867E-4</v>
      </c>
      <c r="Y49" s="7">
        <f t="shared" si="7"/>
        <v>3.3969739787000207E-2</v>
      </c>
      <c r="Z49" s="13">
        <f>Z35*A49^0.167</f>
        <v>4.1849106734921933E-2</v>
      </c>
      <c r="AA49" s="5">
        <f>AA35</f>
        <v>6.9889657112594331E-3</v>
      </c>
      <c r="AB49" s="5">
        <f>E27*(1-EXP(-((A49/AB35)^B24)))</f>
        <v>1.4502828379568795E-3</v>
      </c>
      <c r="AC49" s="7">
        <f t="shared" si="8"/>
        <v>5.0288355284138248E-2</v>
      </c>
      <c r="AD49" s="13">
        <f>AD35*A49^0.167</f>
        <v>5.9398751629263884E-2</v>
      </c>
      <c r="AE49" s="5">
        <f>AE35</f>
        <v>9.9198255546544597E-3</v>
      </c>
      <c r="AF49" s="5">
        <f>E27*(1-EXP(-((A49/AF35)^B24)))</f>
        <v>3.060478859660461E-3</v>
      </c>
      <c r="AG49" s="7">
        <f t="shared" si="9"/>
        <v>7.2379056043578804E-2</v>
      </c>
      <c r="AI49" s="13">
        <v>7000000</v>
      </c>
      <c r="AJ49" s="20">
        <f>AJ35*AI49^0.167</f>
        <v>1.1208476790263213E-2</v>
      </c>
      <c r="AK49" s="5">
        <f>AK35</f>
        <v>4.3416505434487206E-4</v>
      </c>
      <c r="AL49" s="5">
        <f>E27*(1-EXP(-((AI49/AL35)^B24)))</f>
        <v>9.1104930602572718E-5</v>
      </c>
      <c r="AM49" s="20">
        <f t="shared" si="10"/>
        <v>1.1733746775210658E-2</v>
      </c>
      <c r="AN49" s="7">
        <f>AJ49*AN35^0.67</f>
        <v>7.0446026166891759E-3</v>
      </c>
    </row>
    <row r="50" spans="1:40" ht="15.75" thickBot="1">
      <c r="A50" s="13">
        <v>1000</v>
      </c>
      <c r="B50" s="14">
        <f>B35*A50^0.167</f>
        <v>3.8377611971681241E-2</v>
      </c>
      <c r="C50" s="15">
        <f>C35</f>
        <v>8.2334479024752452E-3</v>
      </c>
      <c r="D50" s="15">
        <f>E27*(1-EXP(-((A50/D35)^B24)))</f>
        <v>1.3759033504945075E-3</v>
      </c>
      <c r="E50" s="19">
        <f t="shared" si="2"/>
        <v>4.7986963224650993E-2</v>
      </c>
      <c r="F50" s="14">
        <f>F35*A50^0.167</f>
        <v>4.8616839425597053E-2</v>
      </c>
      <c r="G50" s="15">
        <f>G35</f>
        <v>8.9978281588765294E-3</v>
      </c>
      <c r="H50" s="15">
        <f>E27*(1-EXP(-((A50/H35)^B24)))</f>
        <v>2.1410247963280782E-3</v>
      </c>
      <c r="I50" s="19">
        <f t="shared" si="3"/>
        <v>5.975569238080166E-2</v>
      </c>
      <c r="J50" s="14">
        <f>J35*A50^0.167</f>
        <v>6.3044317120304935E-2</v>
      </c>
      <c r="K50" s="15">
        <f>K35</f>
        <v>9.9198255546544597E-3</v>
      </c>
      <c r="L50" s="15">
        <f>E27*(1-EXP(-((A50/L35)^B24)))</f>
        <v>3.4765311819911059E-3</v>
      </c>
      <c r="M50" s="19">
        <f t="shared" si="4"/>
        <v>7.6440673856950497E-2</v>
      </c>
      <c r="N50" s="14">
        <f>N35*A50^0.167</f>
        <v>8.1729569040229613E-2</v>
      </c>
      <c r="O50" s="15">
        <f>O35</f>
        <v>1.0935108367186395E-2</v>
      </c>
      <c r="P50" s="15">
        <f>E27*(1-EXP(-((A50/P35)^B24)))</f>
        <v>5.6314226420773657E-3</v>
      </c>
      <c r="Q50" s="19">
        <f t="shared" si="5"/>
        <v>9.8296100049493365E-2</v>
      </c>
      <c r="R50" s="14">
        <f>R35*A50^0.167</f>
        <v>1.9909622816978289E-2</v>
      </c>
      <c r="S50" s="15">
        <f>S35</f>
        <v>3.1327167019116328E-3</v>
      </c>
      <c r="T50" s="15">
        <f>E27*(1-EXP(-((A50/T35)^B24)))</f>
        <v>2.9619029521170284E-4</v>
      </c>
      <c r="U50" s="19">
        <f t="shared" si="6"/>
        <v>2.3338529814101627E-2</v>
      </c>
      <c r="V50" s="14">
        <f>V35*A50^0.167</f>
        <v>3.0312303901111545E-2</v>
      </c>
      <c r="W50" s="15">
        <f>W35</f>
        <v>4.7695459415461414E-3</v>
      </c>
      <c r="X50" s="15">
        <f>E27*(1-EXP(-((A50/X35)^B24)))</f>
        <v>7.2835426005189664E-4</v>
      </c>
      <c r="Y50" s="19">
        <f t="shared" si="7"/>
        <v>3.5810204102709582E-2</v>
      </c>
      <c r="Z50" s="14">
        <f>Z35*A50^0.167</f>
        <v>4.4417572488140933E-2</v>
      </c>
      <c r="AA50" s="15">
        <f>AA35</f>
        <v>6.9889657112594331E-3</v>
      </c>
      <c r="AB50" s="15">
        <f>E27*(1-EXP(-((A50/AB35)^B24)))</f>
        <v>1.6482555267853362E-3</v>
      </c>
      <c r="AC50" s="19">
        <f t="shared" si="8"/>
        <v>5.3054793726185705E-2</v>
      </c>
      <c r="AD50" s="14">
        <f>AD35*A50^0.167</f>
        <v>6.3044317120304935E-2</v>
      </c>
      <c r="AE50" s="15">
        <f>AE35</f>
        <v>9.9198255546544597E-3</v>
      </c>
      <c r="AF50" s="15">
        <f>E27*(1-EXP(-((A50/AF35)^B24)))</f>
        <v>3.4765311819911059E-3</v>
      </c>
      <c r="AG50" s="19">
        <f t="shared" si="9"/>
        <v>7.6440673856950497E-2</v>
      </c>
      <c r="AI50" s="13">
        <v>10000000</v>
      </c>
      <c r="AJ50" s="20">
        <f>AJ35*AI50^0.167</f>
        <v>1.1896390846921387E-2</v>
      </c>
      <c r="AK50" s="5">
        <f>AK35</f>
        <v>4.3416505434487206E-4</v>
      </c>
      <c r="AL50" s="5">
        <f>E27*(1-EXP(-((AI50/AL35)^B24)))</f>
        <v>1.0358443341723619E-4</v>
      </c>
      <c r="AM50" s="20">
        <f t="shared" si="10"/>
        <v>1.2434140334683496E-2</v>
      </c>
      <c r="AN50" s="7">
        <f>AJ50*AN35^0.67</f>
        <v>7.4769612015596221E-3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1.4292048249694142E-2</v>
      </c>
      <c r="AK51" s="5">
        <f>AK35</f>
        <v>4.3416505434487206E-4</v>
      </c>
      <c r="AL51" s="5">
        <f>E27*(1-EXP(-((AI51/AL35)^B24)))</f>
        <v>1.5381881631595668E-4</v>
      </c>
      <c r="AM51" s="20">
        <f t="shared" si="10"/>
        <v>1.488003212035497E-2</v>
      </c>
      <c r="AN51" s="7">
        <f>AJ51*AN35^0.67</f>
        <v>8.9826478995884123E-3</v>
      </c>
    </row>
    <row r="52" spans="1:40">
      <c r="AI52" s="13">
        <v>70000000</v>
      </c>
      <c r="AJ52" s="20">
        <f>AJ35*AI52^0.167</f>
        <v>1.6464426089579015E-2</v>
      </c>
      <c r="AK52" s="5">
        <f>AK35</f>
        <v>4.3416505434487206E-4</v>
      </c>
      <c r="AL52" s="5">
        <f>E27*(1-EXP(-((AI52/AL35)^B24)))</f>
        <v>2.0865459661146605E-4</v>
      </c>
      <c r="AM52" s="20">
        <f t="shared" si="10"/>
        <v>1.7107245740535355E-2</v>
      </c>
      <c r="AN52" s="7">
        <f>AJ52*AN35^0.67</f>
        <v>1.0348001899213474E-2</v>
      </c>
    </row>
    <row r="53" spans="1:40">
      <c r="AI53" s="13">
        <v>100000000</v>
      </c>
      <c r="AJ53" s="20">
        <f>AJ35*AI53^0.167</f>
        <v>1.7474921124164804E-2</v>
      </c>
      <c r="AK53" s="5">
        <f>AK35</f>
        <v>4.3416505434487206E-4</v>
      </c>
      <c r="AL53" s="5">
        <f>E27*(1-EXP(-((AI53/AL35)^B24)))</f>
        <v>2.3722746213764395E-4</v>
      </c>
      <c r="AM53" s="20">
        <f t="shared" si="10"/>
        <v>1.8146313640647321E-2</v>
      </c>
      <c r="AN53" s="7">
        <f>AJ53*AN35^0.67</f>
        <v>1.0983104785894591E-2</v>
      </c>
    </row>
    <row r="54" spans="1:40" ht="15.75" thickBot="1">
      <c r="AI54" s="14">
        <v>300000000</v>
      </c>
      <c r="AJ54" s="21">
        <f>AJ35*AI54^0.167</f>
        <v>2.0993965235329766E-2</v>
      </c>
      <c r="AK54" s="15">
        <f>AK35</f>
        <v>4.3416505434487206E-4</v>
      </c>
      <c r="AL54" s="15">
        <f>E27*(1-EXP(-((AI54/AL35)^B24)))</f>
        <v>3.5222250802006332E-4</v>
      </c>
      <c r="AM54" s="21">
        <f t="shared" si="10"/>
        <v>2.1780352797694701E-2</v>
      </c>
      <c r="AN54" s="19">
        <f>AJ54*AN35^0.67</f>
        <v>1.3194847542527911E-2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1" sqref="H11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92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1.45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1.7483892129818678E-2</v>
      </c>
      <c r="F5" s="7">
        <f>AN38</f>
        <v>7.3473729855611748E-3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1.2</v>
      </c>
      <c r="D6" s="13">
        <f t="shared" ref="D6:D21" si="0">AI39</f>
        <v>3000</v>
      </c>
      <c r="E6" s="20">
        <f t="shared" ref="E6:F21" si="1">AM39</f>
        <v>1.9839725021981117E-2</v>
      </c>
      <c r="F6" s="7">
        <f t="shared" si="1"/>
        <v>8.8269636202575226E-3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2.197630394947004E-2</v>
      </c>
      <c r="F7" s="7">
        <f t="shared" si="1"/>
        <v>1.0168653756416119E-2</v>
      </c>
      <c r="J7" s="6">
        <v>1</v>
      </c>
      <c r="K7" s="33">
        <v>6.5957941176470594E-2</v>
      </c>
      <c r="L7" s="6">
        <v>1</v>
      </c>
      <c r="M7" s="33">
        <v>7.7584509803921564E-2</v>
      </c>
      <c r="N7" s="6">
        <v>1</v>
      </c>
      <c r="O7">
        <v>9.2350000000000002E-2</v>
      </c>
      <c r="P7" s="6"/>
      <c r="Q7" s="16"/>
      <c r="S7" s="6">
        <v>1</v>
      </c>
      <c r="T7">
        <v>4.308E-2</v>
      </c>
      <c r="U7" s="6">
        <v>1</v>
      </c>
      <c r="V7">
        <v>5.5899999999999998E-2</v>
      </c>
      <c r="W7" s="6">
        <v>1</v>
      </c>
      <c r="X7">
        <v>7.5340000000000004E-2</v>
      </c>
      <c r="Y7" s="6">
        <v>1</v>
      </c>
      <c r="Z7">
        <v>9.2350000000000002E-2</v>
      </c>
    </row>
    <row r="8" spans="1:26">
      <c r="A8" s="10"/>
      <c r="B8" s="5"/>
      <c r="D8" s="13">
        <f t="shared" si="0"/>
        <v>10000</v>
      </c>
      <c r="E8" s="20">
        <f t="shared" si="1"/>
        <v>2.2970250610474179E-2</v>
      </c>
      <c r="F8" s="7">
        <f t="shared" si="1"/>
        <v>1.0792749250141483E-2</v>
      </c>
      <c r="J8" s="6">
        <v>1.7782800000000001</v>
      </c>
      <c r="K8" s="33">
        <v>6.9122352941176468E-2</v>
      </c>
      <c r="L8" s="6">
        <v>1.7782800000000001</v>
      </c>
      <c r="M8" s="33">
        <v>8.2108169934640512E-2</v>
      </c>
      <c r="N8" s="6">
        <v>1.7782800000000001</v>
      </c>
      <c r="O8">
        <v>9.8430000000000004E-2</v>
      </c>
      <c r="P8" s="6"/>
      <c r="Q8" s="16"/>
      <c r="S8" s="6">
        <v>1.7782800000000001</v>
      </c>
      <c r="T8">
        <v>4.5830000000000003E-2</v>
      </c>
      <c r="U8" s="6">
        <v>1.7782800000000001</v>
      </c>
      <c r="V8">
        <v>5.8569999999999997E-2</v>
      </c>
      <c r="W8" s="6">
        <v>1.7782800000000001</v>
      </c>
      <c r="X8">
        <v>7.9769999999999994E-2</v>
      </c>
      <c r="Y8" s="6">
        <v>1.7782800000000001</v>
      </c>
      <c r="Z8">
        <v>9.8430000000000004E-2</v>
      </c>
    </row>
    <row r="9" spans="1:26" ht="15.75" thickBot="1">
      <c r="C9" s="5"/>
      <c r="D9" s="13">
        <f t="shared" si="0"/>
        <v>30000</v>
      </c>
      <c r="E9" s="20">
        <f t="shared" si="1"/>
        <v>2.6432189548801624E-2</v>
      </c>
      <c r="F9" s="7">
        <f t="shared" si="1"/>
        <v>1.2966158813602715E-2</v>
      </c>
      <c r="J9" s="6">
        <v>3.16228</v>
      </c>
      <c r="K9" s="33">
        <v>7.1919999999999998E-2</v>
      </c>
      <c r="L9" s="6">
        <v>3.16228</v>
      </c>
      <c r="M9" s="33">
        <v>8.6267320261437894E-2</v>
      </c>
      <c r="N9" s="6">
        <v>3.16228</v>
      </c>
      <c r="O9">
        <v>0.10313</v>
      </c>
      <c r="P9" s="6"/>
      <c r="Q9" s="16"/>
      <c r="S9" s="6">
        <v>3.16228</v>
      </c>
      <c r="T9">
        <v>4.7550000000000002E-2</v>
      </c>
      <c r="U9" s="6">
        <v>3.16228</v>
      </c>
      <c r="V9">
        <v>6.2230000000000001E-2</v>
      </c>
      <c r="W9" s="6">
        <v>3.16228</v>
      </c>
      <c r="X9">
        <v>8.4250000000000005E-2</v>
      </c>
      <c r="Y9" s="6">
        <v>3.16228</v>
      </c>
      <c r="Z9">
        <v>0.10313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2.9572188571574787E-2</v>
      </c>
      <c r="F10" s="7">
        <f t="shared" si="1"/>
        <v>1.4937002711061648E-2</v>
      </c>
      <c r="J10" s="6">
        <v>5.6234099999999998</v>
      </c>
      <c r="K10" s="33">
        <v>7.6798823529411753E-2</v>
      </c>
      <c r="L10" s="6">
        <v>5.6234099999999998</v>
      </c>
      <c r="M10" s="33">
        <v>9.0108692810457497E-2</v>
      </c>
      <c r="N10" s="6">
        <v>5.6234099999999998</v>
      </c>
      <c r="O10">
        <v>0.10899</v>
      </c>
      <c r="P10" s="6"/>
      <c r="Q10" s="16"/>
      <c r="S10" s="6">
        <v>5.6234099999999998</v>
      </c>
      <c r="T10">
        <v>4.9840000000000002E-2</v>
      </c>
      <c r="U10" s="6">
        <v>5.6234099999999998</v>
      </c>
      <c r="V10">
        <v>6.5790000000000001E-2</v>
      </c>
      <c r="W10" s="6">
        <v>5.6234099999999998</v>
      </c>
      <c r="X10">
        <v>8.9279999999999998E-2</v>
      </c>
      <c r="Y10" s="6">
        <v>5.6234099999999998</v>
      </c>
      <c r="Z10">
        <v>0.10899</v>
      </c>
    </row>
    <row r="11" spans="1:26">
      <c r="A11" s="29" t="s">
        <v>70</v>
      </c>
      <c r="B11" s="7">
        <v>220000000000</v>
      </c>
      <c r="D11" s="13">
        <f t="shared" si="0"/>
        <v>100000</v>
      </c>
      <c r="E11" s="20">
        <f t="shared" si="1"/>
        <v>3.1033016168461412E-2</v>
      </c>
      <c r="F11" s="7">
        <f t="shared" si="1"/>
        <v>1.5853752981553965E-2</v>
      </c>
      <c r="J11" s="6">
        <v>10</v>
      </c>
      <c r="K11" s="33">
        <v>7.9886470588235295E-2</v>
      </c>
      <c r="L11" s="6">
        <v>10</v>
      </c>
      <c r="M11" s="33">
        <v>9.4594967320261431E-2</v>
      </c>
      <c r="N11" s="6">
        <v>10</v>
      </c>
      <c r="O11">
        <v>0.11498</v>
      </c>
      <c r="P11" s="6"/>
      <c r="Q11" s="16"/>
      <c r="S11" s="6">
        <v>10</v>
      </c>
      <c r="T11">
        <v>5.2900000000000003E-2</v>
      </c>
      <c r="U11" s="6">
        <v>10</v>
      </c>
      <c r="V11">
        <v>6.8750000000000006E-2</v>
      </c>
      <c r="W11" s="6">
        <v>10</v>
      </c>
      <c r="X11">
        <v>9.4089999999999993E-2</v>
      </c>
      <c r="Y11" s="6">
        <v>10</v>
      </c>
      <c r="Z11">
        <v>0.11498</v>
      </c>
    </row>
    <row r="12" spans="1:26">
      <c r="A12" s="29" t="s">
        <v>73</v>
      </c>
      <c r="B12" s="7">
        <v>125000000000</v>
      </c>
      <c r="D12" s="13">
        <f t="shared" si="0"/>
        <v>300000</v>
      </c>
      <c r="E12" s="20">
        <f t="shared" si="1"/>
        <v>3.6121542543737534E-2</v>
      </c>
      <c r="F12" s="7">
        <f t="shared" si="1"/>
        <v>1.9046331401404652E-2</v>
      </c>
      <c r="J12" s="6">
        <v>17.782789999999999</v>
      </c>
      <c r="K12" s="33">
        <v>8.334941176470588E-2</v>
      </c>
      <c r="L12" s="6">
        <v>17.782789999999999</v>
      </c>
      <c r="M12" s="33">
        <v>9.9240130718954239E-2</v>
      </c>
      <c r="N12" s="6">
        <v>17.782789999999999</v>
      </c>
      <c r="O12">
        <v>0.12114</v>
      </c>
      <c r="P12" s="6"/>
      <c r="Q12" s="16"/>
      <c r="S12" s="6">
        <v>17.782789999999999</v>
      </c>
      <c r="T12">
        <v>5.6099999999999997E-2</v>
      </c>
      <c r="U12" s="6">
        <v>17.782789999999999</v>
      </c>
      <c r="V12">
        <v>7.2279999999999997E-2</v>
      </c>
      <c r="W12" s="6">
        <v>17.782789999999999</v>
      </c>
      <c r="X12">
        <v>9.8860000000000003E-2</v>
      </c>
      <c r="Y12" s="6">
        <v>17.782789999999999</v>
      </c>
      <c r="Z12">
        <v>0.12114</v>
      </c>
    </row>
    <row r="13" spans="1:26">
      <c r="A13" s="29" t="s">
        <v>72</v>
      </c>
      <c r="B13" s="2">
        <v>3</v>
      </c>
      <c r="D13" s="13">
        <f t="shared" si="0"/>
        <v>700000</v>
      </c>
      <c r="E13" s="20">
        <f t="shared" si="1"/>
        <v>4.0737455923500789E-2</v>
      </c>
      <c r="F13" s="7">
        <f t="shared" si="1"/>
        <v>2.1941355791516133E-2</v>
      </c>
      <c r="J13" s="6">
        <v>31.622779999999999</v>
      </c>
      <c r="K13" s="33">
        <v>8.7144999999999986E-2</v>
      </c>
      <c r="L13" s="6">
        <v>31.622779999999999</v>
      </c>
      <c r="M13" s="33">
        <v>0.1054181045751634</v>
      </c>
      <c r="N13" s="6">
        <v>31.622779999999999</v>
      </c>
      <c r="O13">
        <v>0.12751000000000001</v>
      </c>
      <c r="P13" s="6"/>
      <c r="Q13" s="16"/>
      <c r="S13" s="6">
        <v>31.622779999999999</v>
      </c>
      <c r="T13">
        <v>5.9249999999999997E-2</v>
      </c>
      <c r="U13" s="6">
        <v>31.622779999999999</v>
      </c>
      <c r="V13">
        <v>7.6259999999999994E-2</v>
      </c>
      <c r="W13" s="6">
        <v>31.622779999999999</v>
      </c>
      <c r="X13">
        <v>0.10445</v>
      </c>
      <c r="Y13" s="6">
        <v>31.622779999999999</v>
      </c>
      <c r="Z13">
        <v>0.12751000000000001</v>
      </c>
    </row>
    <row r="14" spans="1:26" ht="15.75" thickBot="1">
      <c r="A14" s="30" t="s">
        <v>71</v>
      </c>
      <c r="B14" s="4">
        <v>0.15</v>
      </c>
      <c r="D14" s="13">
        <f t="shared" si="0"/>
        <v>1000000</v>
      </c>
      <c r="E14" s="20">
        <f t="shared" si="1"/>
        <v>4.288512075833259E-2</v>
      </c>
      <c r="F14" s="7">
        <f t="shared" si="1"/>
        <v>2.3287994353879411E-2</v>
      </c>
      <c r="J14" s="6">
        <v>56.23413</v>
      </c>
      <c r="K14" s="33">
        <v>9.0821176470588239E-2</v>
      </c>
      <c r="L14" s="6">
        <v>56.23413</v>
      </c>
      <c r="M14" s="33">
        <v>0.11010999999999999</v>
      </c>
      <c r="N14" s="6">
        <v>56.23413</v>
      </c>
      <c r="O14">
        <v>0.13383</v>
      </c>
      <c r="P14" s="6"/>
      <c r="Q14" s="16"/>
      <c r="S14" s="6">
        <v>56.23413</v>
      </c>
      <c r="T14">
        <v>6.3079999999999997E-2</v>
      </c>
      <c r="U14" s="6">
        <v>56.23413</v>
      </c>
      <c r="V14">
        <v>8.1170000000000006E-2</v>
      </c>
      <c r="W14" s="6">
        <v>56.23413</v>
      </c>
      <c r="X14">
        <v>0.11004</v>
      </c>
      <c r="Y14" s="6">
        <v>56.23413</v>
      </c>
      <c r="Z14">
        <v>0.13383</v>
      </c>
    </row>
    <row r="15" spans="1:26" ht="15.75" thickBot="1">
      <c r="D15" s="13">
        <f t="shared" si="0"/>
        <v>3000000</v>
      </c>
      <c r="E15" s="20">
        <f t="shared" si="1"/>
        <v>5.0367104212747218E-2</v>
      </c>
      <c r="F15" s="7">
        <f t="shared" si="1"/>
        <v>2.7977656688236836E-2</v>
      </c>
      <c r="J15" s="6">
        <v>100</v>
      </c>
      <c r="K15" s="33">
        <v>9.653588235294118E-2</v>
      </c>
      <c r="L15" s="6">
        <v>100</v>
      </c>
      <c r="M15" s="33">
        <v>0.11600758169934638</v>
      </c>
      <c r="N15" s="6">
        <v>100</v>
      </c>
      <c r="O15">
        <v>0.14044000000000001</v>
      </c>
      <c r="P15" s="6"/>
      <c r="Q15" s="16"/>
      <c r="S15" s="6">
        <v>100</v>
      </c>
      <c r="T15">
        <v>6.7119999999999999E-2</v>
      </c>
      <c r="U15" s="6">
        <v>100</v>
      </c>
      <c r="V15">
        <v>8.4889999999999993E-2</v>
      </c>
      <c r="W15" s="6">
        <v>100</v>
      </c>
      <c r="X15">
        <v>0.11414000000000001</v>
      </c>
      <c r="Y15" s="6">
        <v>100</v>
      </c>
      <c r="Z15">
        <v>0.14044000000000001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5.7155524142583944E-2</v>
      </c>
      <c r="F16" s="7">
        <f t="shared" si="1"/>
        <v>3.2230234089291501E-2</v>
      </c>
      <c r="J16" s="6">
        <v>177.82794000000001</v>
      </c>
      <c r="K16" s="33">
        <v>0.10057882352941176</v>
      </c>
      <c r="L16" s="6">
        <v>177.82794000000001</v>
      </c>
      <c r="M16" s="33">
        <v>0.12183039215686274</v>
      </c>
      <c r="N16" s="6">
        <v>177.82794000000001</v>
      </c>
      <c r="O16">
        <v>0.14760000000000001</v>
      </c>
      <c r="P16" s="6"/>
      <c r="Q16" s="16"/>
      <c r="S16" s="6">
        <v>177.82794000000001</v>
      </c>
      <c r="T16">
        <v>7.0809999999999998E-2</v>
      </c>
      <c r="U16" s="6">
        <v>177.82794000000001</v>
      </c>
      <c r="V16">
        <v>8.9440000000000006E-2</v>
      </c>
      <c r="W16" s="6">
        <v>177.82794000000001</v>
      </c>
      <c r="X16">
        <v>0.11992</v>
      </c>
      <c r="Y16" s="6">
        <v>177.82794000000001</v>
      </c>
      <c r="Z16">
        <v>0.14760000000000001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6.0314445436673275E-2</v>
      </c>
      <c r="F17" s="7">
        <f t="shared" si="1"/>
        <v>3.4208346860035481E-2</v>
      </c>
      <c r="J17" s="6">
        <v>316.22777000000002</v>
      </c>
      <c r="K17" s="33">
        <v>0.10550029411764705</v>
      </c>
      <c r="L17" s="6">
        <v>316.22777000000002</v>
      </c>
      <c r="M17" s="33">
        <v>0.12740084967320259</v>
      </c>
      <c r="N17" s="6">
        <v>316.22777000000002</v>
      </c>
      <c r="O17">
        <v>0.15354999999999999</v>
      </c>
      <c r="P17" s="6"/>
      <c r="Q17" s="16"/>
      <c r="S17" s="6">
        <v>316.22777000000002</v>
      </c>
      <c r="T17">
        <v>7.4120000000000005E-2</v>
      </c>
      <c r="U17" s="6">
        <v>316.22777000000002</v>
      </c>
      <c r="V17">
        <v>9.3490000000000004E-2</v>
      </c>
      <c r="W17" s="6">
        <v>316.22777000000002</v>
      </c>
      <c r="X17">
        <v>0.12551000000000001</v>
      </c>
      <c r="Y17" s="6">
        <v>316.22777000000002</v>
      </c>
      <c r="Z17">
        <v>0.15354999999999999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7.1321670571628026E-2</v>
      </c>
      <c r="F18" s="7">
        <f t="shared" si="1"/>
        <v>4.1097115096249741E-2</v>
      </c>
      <c r="J18" s="6">
        <v>562.34132999999997</v>
      </c>
      <c r="K18" s="33">
        <v>0.110925</v>
      </c>
      <c r="L18" s="6">
        <v>562.34132999999997</v>
      </c>
      <c r="M18" s="33">
        <v>0.13378444444444443</v>
      </c>
      <c r="N18" s="6">
        <v>562.34132999999997</v>
      </c>
      <c r="O18">
        <v>0.16062000000000001</v>
      </c>
      <c r="P18" s="6"/>
      <c r="Q18" s="16"/>
      <c r="S18" s="6">
        <v>562.34132999999997</v>
      </c>
      <c r="T18">
        <v>7.7009999999999995E-2</v>
      </c>
      <c r="U18" s="6">
        <v>562.34132999999997</v>
      </c>
      <c r="V18">
        <v>9.8530000000000006E-2</v>
      </c>
      <c r="W18" s="6">
        <v>562.34132999999997</v>
      </c>
      <c r="X18">
        <v>0.13014000000000001</v>
      </c>
      <c r="Y18" s="6">
        <v>562.34132999999997</v>
      </c>
      <c r="Z18">
        <v>0.16062000000000001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8.1311631337358137E-2</v>
      </c>
      <c r="F19" s="7">
        <f t="shared" si="1"/>
        <v>4.7343837788373429E-2</v>
      </c>
      <c r="J19" s="6">
        <v>961.33309999999994</v>
      </c>
      <c r="K19" s="33">
        <v>0.11626441176470588</v>
      </c>
      <c r="L19" s="6">
        <v>961.33309999999994</v>
      </c>
      <c r="M19" s="33">
        <v>0.14312150326797385</v>
      </c>
      <c r="N19" s="6">
        <v>961.33309999999994</v>
      </c>
      <c r="O19">
        <v>0.17102000000000001</v>
      </c>
      <c r="P19" s="6"/>
      <c r="Q19" s="16"/>
      <c r="S19" s="6">
        <v>961.33309999999994</v>
      </c>
      <c r="T19">
        <v>8.0729999999999996E-2</v>
      </c>
      <c r="U19" s="6">
        <v>961.33309999999994</v>
      </c>
      <c r="V19">
        <v>9.8890000000000006E-2</v>
      </c>
      <c r="W19" s="6">
        <v>961.33309999999994</v>
      </c>
      <c r="X19">
        <v>0.13464999999999999</v>
      </c>
      <c r="Y19" s="6">
        <v>961.33309999999994</v>
      </c>
      <c r="Z19">
        <v>0.17102000000000001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8.5961373081452949E-2</v>
      </c>
      <c r="F20" s="7">
        <f t="shared" si="1"/>
        <v>5.0249539617462188E-2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0.10216847432559276</v>
      </c>
      <c r="F21" s="19">
        <f t="shared" si="1"/>
        <v>6.036863230023571E-2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1.4787773431841228E-2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6.7217151962914675E-14</v>
      </c>
      <c r="C26" s="5"/>
      <c r="D26" s="5" t="s">
        <v>75</v>
      </c>
      <c r="E26" s="7">
        <f>B26*B12</f>
        <v>8.4021439953643352E-3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6.3166666666666649E-2</v>
      </c>
      <c r="C27" s="15"/>
      <c r="D27" s="15" t="s">
        <v>76</v>
      </c>
      <c r="E27" s="19">
        <f>B26*B17</f>
        <v>0.2083731710850355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</v>
      </c>
      <c r="AK32" s="5">
        <f>AJ32</f>
        <v>1.2</v>
      </c>
      <c r="AL32" s="5">
        <f>AJ32</f>
        <v>1.2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2.4828730672912941E-2</v>
      </c>
      <c r="C35" s="5">
        <f>E26*(C32^B13)*EXP(-B20*C33)</f>
        <v>4.5510238167645989E-2</v>
      </c>
      <c r="D35" s="5">
        <f>B23*(D32^(-B22/B24))*EXP(B21*D33/B24)</f>
        <v>1382808309.2105155</v>
      </c>
      <c r="E35" s="2"/>
      <c r="F35" s="6">
        <f>E25*(F32^B13)*EXP(-B27*F33)</f>
        <v>2.9932033207300555E-2</v>
      </c>
      <c r="G35" s="5">
        <f>E26*(G32^B13)*EXP(-B20*G33)</f>
        <v>4.9735336562816569E-2</v>
      </c>
      <c r="H35" s="5">
        <f>B23*(H32^(-B22/B24))*EXP(B21*H33/B24)</f>
        <v>402960646.61531383</v>
      </c>
      <c r="I35" s="2"/>
      <c r="J35" s="6">
        <f>E25*(J32^B13)*EXP(-B27*J33)</f>
        <v>3.675707135213184E-2</v>
      </c>
      <c r="K35" s="5">
        <f>E26*(K32^B13)*EXP(-B20*K33)</f>
        <v>5.483166091791309E-2</v>
      </c>
      <c r="L35" s="5">
        <f>B23*(L32^(-B22/B24))*EXP(B21*L33/B24)</f>
        <v>103954009.10821877</v>
      </c>
      <c r="M35" s="2"/>
      <c r="N35" s="6">
        <f>E25*(N32^B13)*EXP(-B27*N33)</f>
        <v>4.5127993641648372E-2</v>
      </c>
      <c r="O35" s="5">
        <f>E26*(O32^B13)*EXP(-B20*O33)</f>
        <v>6.0443618769975879E-2</v>
      </c>
      <c r="P35" s="5">
        <f>B23*(P32^(-B22/B24))*EXP(B21*P33/B24)</f>
        <v>26858179.480835561</v>
      </c>
      <c r="Q35" s="2"/>
      <c r="R35" s="6">
        <f>E25*(R32^B13)*EXP(-B27*R33)</f>
        <v>1.6135472153873422E-2</v>
      </c>
      <c r="S35" s="5">
        <f>E26*(S32^B13)*EXP(-B20*S33)</f>
        <v>2.4069783183101812E-2</v>
      </c>
      <c r="T35" s="5">
        <f>B23*(T32^(-B22/B24))*EXP(B21*T33/B24)</f>
        <v>99197661932.259323</v>
      </c>
      <c r="U35" s="2"/>
      <c r="V35" s="6">
        <f>E25*(V32^B13)*EXP(-B27*V33)</f>
        <v>2.178606321869395E-2</v>
      </c>
      <c r="W35" s="5">
        <f>E26*(W32^B13)*EXP(-B20*W33)</f>
        <v>3.2498944752690766E-2</v>
      </c>
      <c r="X35" s="5">
        <f>B23*(X32^(-B22/B24))*EXP(B21*X33/B24)</f>
        <v>8125668330.1973372</v>
      </c>
      <c r="Y35" s="2"/>
      <c r="Z35" s="6">
        <f>E25*(Z32^B13)*EXP(-B27*Z33)</f>
        <v>2.8622290377048824E-2</v>
      </c>
      <c r="AA35" s="5">
        <f>E26*(AA32^B13)*EXP(-B20*AA33)</f>
        <v>4.2696756376847896E-2</v>
      </c>
      <c r="AB35" s="5">
        <f>B23*(AB32^(-B22/B24))*EXP(B21*AB33/B24)</f>
        <v>835883128.3572377</v>
      </c>
      <c r="AC35" s="2"/>
      <c r="AD35" s="6">
        <f>E25*(AD32^B13)*EXP(-B27*AD33)</f>
        <v>3.675707135213184E-2</v>
      </c>
      <c r="AE35" s="5">
        <f>E26*(AE32^B13)*EXP(-B20*AE33)</f>
        <v>5.483166091791309E-2</v>
      </c>
      <c r="AF35" s="5">
        <f>B23*(AF32^(-B22/B24))*EXP(B21*AF33/B24)</f>
        <v>103954009.10821877</v>
      </c>
      <c r="AG35" s="2"/>
      <c r="AI35" s="6"/>
      <c r="AJ35" s="5">
        <f>E25*(AJ32^B13)*EXP(-B27*AJ33)</f>
        <v>3.6882655680448048E-3</v>
      </c>
      <c r="AK35" s="5">
        <f>E26*(AK32^B13)*EXP(-B20*AK33)</f>
        <v>5.7901890816150362E-3</v>
      </c>
      <c r="AL35" s="5">
        <f>B23*(AL32^(-B22/B24))*EXP(B21*AL33/B24)</f>
        <v>1.8384604902817032E+16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2.4828730672912941E-2</v>
      </c>
      <c r="C38" s="5">
        <f>C35</f>
        <v>4.5510238167645989E-2</v>
      </c>
      <c r="D38" s="5">
        <f>E27*(1-EXP(-((A38/D35)^B24)))</f>
        <v>1.0667343967517215E-4</v>
      </c>
      <c r="E38" s="7">
        <f>B38+C38+D38</f>
        <v>7.0445642280234103E-2</v>
      </c>
      <c r="F38" s="13">
        <f>F35*A38^0.167</f>
        <v>2.9932033207300555E-2</v>
      </c>
      <c r="G38" s="5">
        <f>G35</f>
        <v>4.9735336562816569E-2</v>
      </c>
      <c r="H38" s="5">
        <f>E27*(1-EXP(-((A38/H35)^B24)))</f>
        <v>1.6625470306103087E-4</v>
      </c>
      <c r="I38" s="7">
        <f>F38+G38+H38</f>
        <v>7.9833624473178155E-2</v>
      </c>
      <c r="J38" s="13">
        <f>J35*A38^0.167</f>
        <v>3.675707135213184E-2</v>
      </c>
      <c r="K38" s="5">
        <f>K35</f>
        <v>5.483166091791309E-2</v>
      </c>
      <c r="L38" s="5">
        <f>E27*(1-EXP(-((A38/L35)^B24)))</f>
        <v>2.707052613615337E-4</v>
      </c>
      <c r="M38" s="7">
        <f>J38+K38+L38</f>
        <v>9.1859437531406476E-2</v>
      </c>
      <c r="N38" s="13">
        <f>N35*A38^0.167</f>
        <v>4.5127993641648372E-2</v>
      </c>
      <c r="O38" s="5">
        <f>O35</f>
        <v>6.0443618769975879E-2</v>
      </c>
      <c r="P38" s="5">
        <f>E27*(1-EXP(-((A38/P35)^B24)))</f>
        <v>4.4046845894780013E-4</v>
      </c>
      <c r="Q38" s="7">
        <f>N38+O38+P38</f>
        <v>0.10601208087057204</v>
      </c>
      <c r="R38" s="13">
        <f>R35*A38^0.167</f>
        <v>1.6135472153873422E-2</v>
      </c>
      <c r="S38" s="5">
        <f>S35</f>
        <v>2.4069783183101812E-2</v>
      </c>
      <c r="T38" s="5">
        <f>E27*(1-EXP(-((A38/T35)^B24)))</f>
        <v>2.2912759961202753E-5</v>
      </c>
      <c r="U38" s="7">
        <f>R38+S38+T38</f>
        <v>4.022816809693644E-2</v>
      </c>
      <c r="V38" s="13">
        <f>V35*A38^0.167</f>
        <v>2.178606321869395E-2</v>
      </c>
      <c r="W38" s="5">
        <f>W35</f>
        <v>3.2498944752690766E-2</v>
      </c>
      <c r="X38" s="5">
        <f>E27*(1-EXP(-((A38/X35)^B24)))</f>
        <v>5.6394110726963943E-5</v>
      </c>
      <c r="Y38" s="7">
        <f>V38+W38+X38</f>
        <v>5.4341402082111682E-2</v>
      </c>
      <c r="Z38" s="13">
        <f>Z35*A38^0.167</f>
        <v>2.8622290377048824E-2</v>
      </c>
      <c r="AA38" s="5">
        <f>AA35</f>
        <v>4.2696756376847896E-2</v>
      </c>
      <c r="AB38" s="5">
        <f>E27*(1-EXP(-((A38/AB35)^B24)))</f>
        <v>1.2786041839373718E-4</v>
      </c>
      <c r="AC38" s="7">
        <f>Z38+AA38+AB38</f>
        <v>7.1446907172290464E-2</v>
      </c>
      <c r="AD38" s="13">
        <f>AD35*A38^0.167</f>
        <v>3.675707135213184E-2</v>
      </c>
      <c r="AE38" s="5">
        <f>AE35</f>
        <v>5.483166091791309E-2</v>
      </c>
      <c r="AF38" s="5">
        <f>E27*(1-EXP(-((A38/AF35)^B24)))</f>
        <v>2.707052613615337E-4</v>
      </c>
      <c r="AG38" s="7">
        <f>AD38+AE38+AF38</f>
        <v>9.1859437531406476E-2</v>
      </c>
      <c r="AI38" s="13">
        <v>1000</v>
      </c>
      <c r="AJ38" s="20">
        <f>AJ35*AI38^0.167</f>
        <v>1.1690206539538431E-2</v>
      </c>
      <c r="AK38" s="5">
        <f>AK35</f>
        <v>5.7901890816150362E-3</v>
      </c>
      <c r="AL38" s="5">
        <f>E27*(1-EXP(-((AI38/AL35)^B24)))</f>
        <v>3.4965086652105879E-6</v>
      </c>
      <c r="AM38" s="20">
        <f>AJ38+AK38+AL38</f>
        <v>1.7483892129818678E-2</v>
      </c>
      <c r="AN38" s="7">
        <f>AJ38*AN35^0.67</f>
        <v>7.3473729855611748E-3</v>
      </c>
    </row>
    <row r="39" spans="1:40">
      <c r="A39" s="13">
        <v>2</v>
      </c>
      <c r="B39" s="13">
        <f>B35*A39^0.167</f>
        <v>2.7875747809375438E-2</v>
      </c>
      <c r="C39" s="5">
        <f>C35</f>
        <v>4.5510238167645989E-2</v>
      </c>
      <c r="D39" s="5">
        <f>E27*(1-EXP(-((A39/D35)^B24)))</f>
        <v>1.3689752151665517E-4</v>
      </c>
      <c r="E39" s="7">
        <f t="shared" ref="E39:E50" si="2">B39+C39+D39</f>
        <v>7.3522883498538083E-2</v>
      </c>
      <c r="F39" s="13">
        <f>F35*A39^0.167</f>
        <v>3.360533488805495E-2</v>
      </c>
      <c r="G39" s="5">
        <f>G35</f>
        <v>4.9735336562816569E-2</v>
      </c>
      <c r="H39" s="5">
        <f>E27*(1-EXP(-((A39/H35)^B24)))</f>
        <v>2.1335146084024479E-4</v>
      </c>
      <c r="I39" s="7">
        <f t="shared" ref="I39:I50" si="3">F39+G39+H39</f>
        <v>8.3554022911711753E-2</v>
      </c>
      <c r="J39" s="13">
        <f>J35*A39^0.167</f>
        <v>4.1267951419726549E-2</v>
      </c>
      <c r="K39" s="5">
        <f>K35</f>
        <v>5.483166091791309E-2</v>
      </c>
      <c r="L39" s="5">
        <f>E27*(1-EXP(-((A39/L35)^B24)))</f>
        <v>3.4736615972168894E-4</v>
      </c>
      <c r="M39" s="7">
        <f t="shared" ref="M39:M50" si="4">J39+K39+L39</f>
        <v>9.6446978497361321E-2</v>
      </c>
      <c r="N39" s="13">
        <f>N35*A39^0.167</f>
        <v>5.0666165196680213E-2</v>
      </c>
      <c r="O39" s="5">
        <f>O35</f>
        <v>6.0443618769975879E-2</v>
      </c>
      <c r="P39" s="5">
        <f>E27*(1-EXP(-((A39/P35)^B24)))</f>
        <v>5.6513919833662987E-4</v>
      </c>
      <c r="Q39" s="7">
        <f t="shared" ref="Q39:Q50" si="5">N39+O39+P39</f>
        <v>0.11167492316499272</v>
      </c>
      <c r="R39" s="13">
        <f>R35*A39^0.167</f>
        <v>1.8115640242425877E-2</v>
      </c>
      <c r="S39" s="5">
        <f>S35</f>
        <v>2.4069783183101812E-2</v>
      </c>
      <c r="T39" s="5">
        <f>E27*(1-EXP(-((A39/T35)^B24)))</f>
        <v>2.9406371266453557E-5</v>
      </c>
      <c r="U39" s="7">
        <f t="shared" ref="U39:U50" si="6">R39+S39+T39</f>
        <v>4.221482979679414E-2</v>
      </c>
      <c r="V39" s="13">
        <f>V35*A39^0.167</f>
        <v>2.4459679878277605E-2</v>
      </c>
      <c r="W39" s="5">
        <f>W35</f>
        <v>3.2498944752690766E-2</v>
      </c>
      <c r="X39" s="5">
        <f>E27*(1-EXP(-((A39/X35)^B24)))</f>
        <v>7.2374886083338805E-5</v>
      </c>
      <c r="Y39" s="7">
        <f t="shared" ref="Y39:Y50" si="7">V39+W39+X39</f>
        <v>5.7030999517051713E-2</v>
      </c>
      <c r="Z39" s="13">
        <f>Z35*A39^0.167</f>
        <v>3.2134858555124012E-2</v>
      </c>
      <c r="AA39" s="5">
        <f>AA35</f>
        <v>4.2696756376847896E-2</v>
      </c>
      <c r="AB39" s="5">
        <f>E27*(1-EXP(-((A39/AB35)^B24)))</f>
        <v>1.6408510058142618E-4</v>
      </c>
      <c r="AC39" s="7">
        <f t="shared" ref="AC39:AC50" si="8">Z39+AA39+AB39</f>
        <v>7.4995700032553334E-2</v>
      </c>
      <c r="AD39" s="13">
        <f>AD35*A39^0.167</f>
        <v>4.1267951419726549E-2</v>
      </c>
      <c r="AE39" s="5">
        <f>AE35</f>
        <v>5.483166091791309E-2</v>
      </c>
      <c r="AF39" s="5">
        <f>E27*(1-EXP(-((A39/AF35)^B24)))</f>
        <v>3.4736615972168894E-4</v>
      </c>
      <c r="AG39" s="7">
        <f t="shared" ref="AG39:AG50" si="9">AD39+AE39+AF39</f>
        <v>9.6446978497361321E-2</v>
      </c>
      <c r="AI39" s="13">
        <v>3000</v>
      </c>
      <c r="AJ39" s="20">
        <f>AJ35*AI39^0.167</f>
        <v>1.4044343201384512E-2</v>
      </c>
      <c r="AK39" s="5">
        <f>AK35</f>
        <v>5.7901890816150362E-3</v>
      </c>
      <c r="AL39" s="5">
        <f>E27*(1-EXP(-((AI39/AL35)^B24)))</f>
        <v>5.1927389815691859E-6</v>
      </c>
      <c r="AM39" s="20">
        <f t="shared" ref="AM39:AM54" si="10">AJ39+AK39+AL39</f>
        <v>1.9839725021981117E-2</v>
      </c>
      <c r="AN39" s="7">
        <f>AJ39*AN35^0.67</f>
        <v>8.8269636202575226E-3</v>
      </c>
    </row>
    <row r="40" spans="1:40">
      <c r="A40" s="13">
        <v>4</v>
      </c>
      <c r="B40" s="13">
        <f>B35*A40^0.167</f>
        <v>3.1296699221907268E-2</v>
      </c>
      <c r="C40" s="5">
        <f>C35</f>
        <v>4.5510238167645989E-2</v>
      </c>
      <c r="D40" s="5">
        <f>E27*(1-EXP(-((A40/D35)^B24)))</f>
        <v>1.7568146387779483E-4</v>
      </c>
      <c r="E40" s="7">
        <f t="shared" si="2"/>
        <v>7.6982618853431051E-2</v>
      </c>
      <c r="F40" s="13">
        <f>F35*A40^0.167</f>
        <v>3.7729429374776899E-2</v>
      </c>
      <c r="G40" s="5">
        <f>G35</f>
        <v>4.9735336562816569E-2</v>
      </c>
      <c r="H40" s="5">
        <f>E27*(1-EXP(-((A40/H35)^B24)))</f>
        <v>2.7378104937872985E-4</v>
      </c>
      <c r="I40" s="7">
        <f t="shared" si="3"/>
        <v>8.7738546986972199E-2</v>
      </c>
      <c r="J40" s="13">
        <f>J35*A40^0.167</f>
        <v>4.6332413104019983E-2</v>
      </c>
      <c r="K40" s="5">
        <f>K35</f>
        <v>5.483166091791309E-2</v>
      </c>
      <c r="L40" s="5">
        <f>E27*(1-EXP(-((A40/L35)^B24)))</f>
        <v>4.4571336270260464E-4</v>
      </c>
      <c r="M40" s="7">
        <f t="shared" si="4"/>
        <v>0.10160978738463568</v>
      </c>
      <c r="N40" s="13">
        <f>N35*A40^0.167</f>
        <v>5.688398904063318E-2</v>
      </c>
      <c r="O40" s="5">
        <f>O35</f>
        <v>6.0443618769975879E-2</v>
      </c>
      <c r="P40" s="5">
        <f>E27*(1-EXP(-((A40/P35)^B24)))</f>
        <v>7.2503532991222044E-4</v>
      </c>
      <c r="Q40" s="7">
        <f t="shared" si="5"/>
        <v>0.11805264314052127</v>
      </c>
      <c r="R40" s="13">
        <f>R35*A40^0.167</f>
        <v>2.0338817374750268E-2</v>
      </c>
      <c r="S40" s="5">
        <f>S35</f>
        <v>2.4069783183101812E-2</v>
      </c>
      <c r="T40" s="5">
        <f>E27*(1-EXP(-((A40/T35)^B24)))</f>
        <v>3.7740143629493567E-5</v>
      </c>
      <c r="U40" s="7">
        <f t="shared" si="6"/>
        <v>4.4446340701481568E-2</v>
      </c>
      <c r="V40" s="13">
        <f>V35*A40^0.167</f>
        <v>2.7461406576405056E-2</v>
      </c>
      <c r="W40" s="5">
        <f>W35</f>
        <v>3.2498944752690766E-2</v>
      </c>
      <c r="X40" s="5">
        <f>E27*(1-EXP(-((A40/X35)^B24)))</f>
        <v>9.2883230667903613E-5</v>
      </c>
      <c r="Y40" s="7">
        <f t="shared" si="7"/>
        <v>6.0053234559763725E-2</v>
      </c>
      <c r="Z40" s="13">
        <f>Z35*A40^0.167</f>
        <v>3.607849409514309E-2</v>
      </c>
      <c r="AA40" s="5">
        <f>AA35</f>
        <v>4.2696756376847896E-2</v>
      </c>
      <c r="AB40" s="5">
        <f>E27*(1-EXP(-((A40/AB35)^B24)))</f>
        <v>2.1056756258359515E-4</v>
      </c>
      <c r="AC40" s="7">
        <f t="shared" si="8"/>
        <v>7.8985818034574592E-2</v>
      </c>
      <c r="AD40" s="13">
        <f>AD35*A40^0.167</f>
        <v>4.6332413104019983E-2</v>
      </c>
      <c r="AE40" s="5">
        <f>AE35</f>
        <v>5.483166091791309E-2</v>
      </c>
      <c r="AF40" s="5">
        <f>E27*(1-EXP(-((A40/AF35)^B24)))</f>
        <v>4.4571336270260464E-4</v>
      </c>
      <c r="AG40" s="7">
        <f t="shared" si="9"/>
        <v>0.10160978738463568</v>
      </c>
      <c r="AI40" s="13">
        <v>7000</v>
      </c>
      <c r="AJ40" s="20">
        <f>AJ35*AI40^0.167</f>
        <v>1.617907010780105E-2</v>
      </c>
      <c r="AK40" s="5">
        <f>AK35</f>
        <v>5.7901890816150362E-3</v>
      </c>
      <c r="AL40" s="5">
        <f>E27*(1-EXP(-((AI40/AL35)^B24)))</f>
        <v>7.0447600539564176E-6</v>
      </c>
      <c r="AM40" s="20">
        <f t="shared" si="10"/>
        <v>2.197630394947004E-2</v>
      </c>
      <c r="AN40" s="7">
        <f>AJ40*AN35^0.67</f>
        <v>1.0168653756416119E-2</v>
      </c>
    </row>
    <row r="41" spans="1:40">
      <c r="A41" s="13">
        <v>7</v>
      </c>
      <c r="B41" s="13">
        <f>B35*A41^0.167</f>
        <v>3.4362589992411659E-2</v>
      </c>
      <c r="C41" s="5">
        <f>C35</f>
        <v>4.5510238167645989E-2</v>
      </c>
      <c r="D41" s="5">
        <f>E27*(1-EXP(-((A41/D35)^B24)))</f>
        <v>2.148714759347475E-4</v>
      </c>
      <c r="E41" s="7">
        <f t="shared" si="2"/>
        <v>8.0087699635992382E-2</v>
      </c>
      <c r="F41" s="13">
        <f>F35*A41^0.167</f>
        <v>4.1425483980291194E-2</v>
      </c>
      <c r="G41" s="5">
        <f>G35</f>
        <v>4.9735336562816569E-2</v>
      </c>
      <c r="H41" s="5">
        <f>E27*(1-EXP(-((A41/H35)^B24)))</f>
        <v>3.3483694971264401E-4</v>
      </c>
      <c r="I41" s="7">
        <f t="shared" si="3"/>
        <v>9.1495657492820404E-2</v>
      </c>
      <c r="J41" s="13">
        <f>J35*A41^0.167</f>
        <v>5.0871234169577548E-2</v>
      </c>
      <c r="K41" s="5">
        <f>K35</f>
        <v>5.483166091791309E-2</v>
      </c>
      <c r="L41" s="5">
        <f>E27*(1-EXP(-((A41/L35)^B24)))</f>
        <v>5.4506163551981863E-4</v>
      </c>
      <c r="M41" s="7">
        <f t="shared" si="4"/>
        <v>0.10624795672301046</v>
      </c>
      <c r="N41" s="13">
        <f>N35*A41^0.167</f>
        <v>6.2456464775297003E-2</v>
      </c>
      <c r="O41" s="5">
        <f>O35</f>
        <v>6.0443618769975879E-2</v>
      </c>
      <c r="P41" s="5">
        <f>E27*(1-EXP(-((A41/P35)^B24)))</f>
        <v>8.8651083542111431E-4</v>
      </c>
      <c r="Q41" s="7">
        <f t="shared" si="5"/>
        <v>0.12378659438069399</v>
      </c>
      <c r="R41" s="13">
        <f>R35*A41^0.167</f>
        <v>2.2331250890824467E-2</v>
      </c>
      <c r="S41" s="5">
        <f>S35</f>
        <v>2.4069783183101812E-2</v>
      </c>
      <c r="T41" s="5">
        <f>E27*(1-EXP(-((A41/T35)^B24)))</f>
        <v>4.616240934663433E-5</v>
      </c>
      <c r="U41" s="7">
        <f t="shared" si="6"/>
        <v>4.6447196483272911E-2</v>
      </c>
      <c r="V41" s="13">
        <f>V35*A41^0.167</f>
        <v>3.0151583977245291E-2</v>
      </c>
      <c r="W41" s="5">
        <f>W35</f>
        <v>3.2498944752690766E-2</v>
      </c>
      <c r="X41" s="5">
        <f>E27*(1-EXP(-((A41/X35)^B24)))</f>
        <v>1.1360812798606114E-4</v>
      </c>
      <c r="Y41" s="7">
        <f t="shared" si="7"/>
        <v>6.276413685792212E-2</v>
      </c>
      <c r="Z41" s="13">
        <f>Z35*A41^0.167</f>
        <v>3.9612819593039979E-2</v>
      </c>
      <c r="AA41" s="5">
        <f>AA35</f>
        <v>4.2696756376847896E-2</v>
      </c>
      <c r="AB41" s="5">
        <f>E27*(1-EXP(-((A41/AB35)^B24)))</f>
        <v>2.5753495073318545E-4</v>
      </c>
      <c r="AC41" s="7">
        <f t="shared" si="8"/>
        <v>8.2567110920621065E-2</v>
      </c>
      <c r="AD41" s="13">
        <f>AD35*A41^0.167</f>
        <v>5.0871234169577548E-2</v>
      </c>
      <c r="AE41" s="5">
        <f>AE35</f>
        <v>5.483166091791309E-2</v>
      </c>
      <c r="AF41" s="5">
        <f>E27*(1-EXP(-((A41/AF35)^B24)))</f>
        <v>5.4506163551981863E-4</v>
      </c>
      <c r="AG41" s="7">
        <f t="shared" si="9"/>
        <v>0.10624795672301046</v>
      </c>
      <c r="AI41" s="13">
        <v>10000</v>
      </c>
      <c r="AJ41" s="20">
        <f>AJ35*AI41^0.167</f>
        <v>1.7172051577012182E-2</v>
      </c>
      <c r="AK41" s="5">
        <f>AK35</f>
        <v>5.7901890816150362E-3</v>
      </c>
      <c r="AL41" s="5">
        <f>E27*(1-EXP(-((AI41/AL35)^B24)))</f>
        <v>8.0099518469605044E-6</v>
      </c>
      <c r="AM41" s="20">
        <f t="shared" si="10"/>
        <v>2.2970250610474179E-2</v>
      </c>
      <c r="AN41" s="7">
        <f>AJ41*AN35^0.67</f>
        <v>1.0792749250141483E-2</v>
      </c>
    </row>
    <row r="42" spans="1:40">
      <c r="A42" s="13">
        <v>10</v>
      </c>
      <c r="B42" s="13">
        <f>B35*A42^0.167</f>
        <v>3.6471574925984108E-2</v>
      </c>
      <c r="C42" s="5">
        <f>C35</f>
        <v>4.5510238167645989E-2</v>
      </c>
      <c r="D42" s="5">
        <f>E27*(1-EXP(-((A42/D35)^B24)))</f>
        <v>2.4429399009020869E-4</v>
      </c>
      <c r="E42" s="7">
        <f t="shared" si="2"/>
        <v>8.2226107083720301E-2</v>
      </c>
      <c r="F42" s="13">
        <f>F35*A42^0.167</f>
        <v>4.3967950121512618E-2</v>
      </c>
      <c r="G42" s="5">
        <f>G35</f>
        <v>4.9735336562816569E-2</v>
      </c>
      <c r="H42" s="5">
        <f>E27*(1-EXP(-((A42/H35)^B24)))</f>
        <v>3.8067140031814285E-4</v>
      </c>
      <c r="I42" s="7">
        <f t="shared" si="3"/>
        <v>9.4083958084647326E-2</v>
      </c>
      <c r="J42" s="13">
        <f>J35*A42^0.167</f>
        <v>5.3993427998377044E-2</v>
      </c>
      <c r="K42" s="5">
        <f>K35</f>
        <v>5.483166091791309E-2</v>
      </c>
      <c r="L42" s="5">
        <f>E27*(1-EXP(-((A42/L35)^B24)))</f>
        <v>6.1962999223533178E-4</v>
      </c>
      <c r="M42" s="7">
        <f t="shared" si="4"/>
        <v>0.10944471890852547</v>
      </c>
      <c r="N42" s="13">
        <f>N35*A42^0.167</f>
        <v>6.6289695717562644E-2</v>
      </c>
      <c r="O42" s="5">
        <f>O35</f>
        <v>6.0443618769975879E-2</v>
      </c>
      <c r="P42" s="5">
        <f>E27*(1-EXP(-((A42/P35)^B24)))</f>
        <v>1.0076785261707772E-3</v>
      </c>
      <c r="Q42" s="7">
        <f t="shared" si="5"/>
        <v>0.12774099301370931</v>
      </c>
      <c r="R42" s="13">
        <f>R35*A42^0.167</f>
        <v>2.3701819049015554E-2</v>
      </c>
      <c r="S42" s="5">
        <f>S35</f>
        <v>2.4069783183101812E-2</v>
      </c>
      <c r="T42" s="5">
        <f>E27*(1-EXP(-((A42/T35)^B24)))</f>
        <v>5.2486375340627643E-5</v>
      </c>
      <c r="U42" s="7">
        <f t="shared" si="6"/>
        <v>4.7824088607457994E-2</v>
      </c>
      <c r="V42" s="13">
        <f>V35*A42^0.167</f>
        <v>3.2002120748350064E-2</v>
      </c>
      <c r="W42" s="5">
        <f>W35</f>
        <v>3.2498944752690766E-2</v>
      </c>
      <c r="X42" s="5">
        <f>E27*(1-EXP(-((A42/X35)^B24)))</f>
        <v>1.2916887747622114E-4</v>
      </c>
      <c r="Y42" s="7">
        <f t="shared" si="7"/>
        <v>6.4630234378517046E-2</v>
      </c>
      <c r="Z42" s="13">
        <f>Z35*A42^0.167</f>
        <v>4.2044034461200204E-2</v>
      </c>
      <c r="AA42" s="5">
        <f>AA35</f>
        <v>4.2696756376847896E-2</v>
      </c>
      <c r="AB42" s="5">
        <f>E27*(1-EXP(-((A42/AB35)^B24)))</f>
        <v>2.9279529701271389E-4</v>
      </c>
      <c r="AC42" s="7">
        <f t="shared" si="8"/>
        <v>8.5033586135060818E-2</v>
      </c>
      <c r="AD42" s="13">
        <f>AD35*A42^0.167</f>
        <v>5.3993427998377044E-2</v>
      </c>
      <c r="AE42" s="5">
        <f>AE35</f>
        <v>5.483166091791309E-2</v>
      </c>
      <c r="AF42" s="5">
        <f>E27*(1-EXP(-((A42/AF35)^B24)))</f>
        <v>6.1962999223533178E-4</v>
      </c>
      <c r="AG42" s="7">
        <f t="shared" si="9"/>
        <v>0.10944471890852547</v>
      </c>
      <c r="AI42" s="13">
        <v>30000</v>
      </c>
      <c r="AJ42" s="20">
        <f>AJ35*AI42^0.167</f>
        <v>2.0630104780762704E-2</v>
      </c>
      <c r="AK42" s="5">
        <f>AK35</f>
        <v>5.7901890816150362E-3</v>
      </c>
      <c r="AL42" s="5">
        <f>E27*(1-EXP(-((AI42/AL35)^B24)))</f>
        <v>1.1895686423883451E-5</v>
      </c>
      <c r="AM42" s="20">
        <f t="shared" si="10"/>
        <v>2.6432189548801624E-2</v>
      </c>
      <c r="AN42" s="7">
        <f>AJ42*AN35^0.67</f>
        <v>1.2966158813602715E-2</v>
      </c>
    </row>
    <row r="43" spans="1:40">
      <c r="A43" s="13">
        <v>20</v>
      </c>
      <c r="B43" s="13">
        <f>B35*A43^0.167</f>
        <v>4.0947418466165036E-2</v>
      </c>
      <c r="C43" s="5">
        <f>C35</f>
        <v>4.5510238167645989E-2</v>
      </c>
      <c r="D43" s="5">
        <f>E27*(1-EXP(-((A43/D35)^B24)))</f>
        <v>3.1348112773773966E-4</v>
      </c>
      <c r="E43" s="7">
        <f t="shared" si="2"/>
        <v>8.6771137761548767E-2</v>
      </c>
      <c r="F43" s="13">
        <f>F35*A43^0.167</f>
        <v>4.936375948608613E-2</v>
      </c>
      <c r="G43" s="5">
        <f>G35</f>
        <v>4.9735336562816569E-2</v>
      </c>
      <c r="H43" s="5">
        <f>E27*(1-EXP(-((A43/H35)^B24)))</f>
        <v>4.8843699339113972E-4</v>
      </c>
      <c r="I43" s="7">
        <f t="shared" si="3"/>
        <v>9.9587533042293841E-2</v>
      </c>
      <c r="J43" s="13">
        <f>J35*A43^0.167</f>
        <v>6.0619578264966854E-2</v>
      </c>
      <c r="K43" s="5">
        <f>K35</f>
        <v>5.483166091791309E-2</v>
      </c>
      <c r="L43" s="5">
        <f>E27*(1-EXP(-((A43/L35)^B24)))</f>
        <v>7.9491381825489696E-4</v>
      </c>
      <c r="M43" s="7">
        <f t="shared" si="4"/>
        <v>0.11624615300113485</v>
      </c>
      <c r="N43" s="13">
        <f>N35*A43^0.167</f>
        <v>7.4424861444848708E-2</v>
      </c>
      <c r="O43" s="5">
        <f>O35</f>
        <v>6.0443618769975879E-2</v>
      </c>
      <c r="P43" s="5">
        <f>E27*(1-EXP(-((A43/P35)^B24)))</f>
        <v>1.2923933873505828E-3</v>
      </c>
      <c r="Q43" s="7">
        <f t="shared" si="5"/>
        <v>0.13616087360217516</v>
      </c>
      <c r="R43" s="13">
        <f>R35*A43^0.167</f>
        <v>2.6610539988442081E-2</v>
      </c>
      <c r="S43" s="5">
        <f>S35</f>
        <v>2.4069783183101812E-2</v>
      </c>
      <c r="T43" s="5">
        <f>E27*(1-EXP(-((A43/T35)^B24)))</f>
        <v>6.7359968698402827E-5</v>
      </c>
      <c r="U43" s="7">
        <f t="shared" si="6"/>
        <v>5.0747683140242292E-2</v>
      </c>
      <c r="V43" s="13">
        <f>V35*A43^0.167</f>
        <v>3.5929466515958915E-2</v>
      </c>
      <c r="W43" s="5">
        <f>W35</f>
        <v>3.2498944752690766E-2</v>
      </c>
      <c r="X43" s="5">
        <f>E27*(1-EXP(-((A43/X35)^B24)))</f>
        <v>1.6576411723943018E-4</v>
      </c>
      <c r="Y43" s="7">
        <f t="shared" si="7"/>
        <v>6.8594175385889106E-2</v>
      </c>
      <c r="Z43" s="13">
        <f>Z35*A43^0.167</f>
        <v>4.7203738159990488E-2</v>
      </c>
      <c r="AA43" s="5">
        <f>AA35</f>
        <v>4.2696756376847896E-2</v>
      </c>
      <c r="AB43" s="5">
        <f>E27*(1-EXP(-((A43/AB35)^B24)))</f>
        <v>3.7570621329489673E-4</v>
      </c>
      <c r="AC43" s="7">
        <f t="shared" si="8"/>
        <v>9.0276200750133276E-2</v>
      </c>
      <c r="AD43" s="13">
        <f>AD35*A43^0.167</f>
        <v>6.0619578264966854E-2</v>
      </c>
      <c r="AE43" s="5">
        <f>AE35</f>
        <v>5.483166091791309E-2</v>
      </c>
      <c r="AF43" s="5">
        <f>E27*(1-EXP(-((A43/AF35)^B24)))</f>
        <v>7.9491381825489696E-4</v>
      </c>
      <c r="AG43" s="7">
        <f t="shared" si="9"/>
        <v>0.11624615300113485</v>
      </c>
      <c r="AI43" s="13">
        <v>70000</v>
      </c>
      <c r="AJ43" s="20">
        <f>AJ35*AI43^0.167</f>
        <v>2.3765861229191342E-2</v>
      </c>
      <c r="AK43" s="5">
        <f>AK35</f>
        <v>5.7901890816150362E-3</v>
      </c>
      <c r="AL43" s="5">
        <f>E27*(1-EXP(-((AI43/AL35)^B24)))</f>
        <v>1.6138260768408362E-5</v>
      </c>
      <c r="AM43" s="20">
        <f t="shared" si="10"/>
        <v>2.9572188571574787E-2</v>
      </c>
      <c r="AN43" s="7">
        <f>AJ43*AN35^0.67</f>
        <v>1.4937002711061648E-2</v>
      </c>
    </row>
    <row r="44" spans="1:40">
      <c r="A44" s="13">
        <v>40</v>
      </c>
      <c r="B44" s="13">
        <f>B35*A44^0.167</f>
        <v>4.5972543890575944E-2</v>
      </c>
      <c r="C44" s="5">
        <f>C35</f>
        <v>4.5510238167645989E-2</v>
      </c>
      <c r="D44" s="5">
        <f>E27*(1-EXP(-((A44/D35)^B24)))</f>
        <v>4.022439917734129E-4</v>
      </c>
      <c r="E44" s="7">
        <f t="shared" si="2"/>
        <v>9.188502604999535E-2</v>
      </c>
      <c r="F44" s="13">
        <f>F35*A44^0.167</f>
        <v>5.5421750249118197E-2</v>
      </c>
      <c r="G44" s="5">
        <f>G35</f>
        <v>4.9735336562816569E-2</v>
      </c>
      <c r="H44" s="5">
        <f>E27*(1-EXP(-((A44/H35)^B24)))</f>
        <v>6.2666433402551079E-4</v>
      </c>
      <c r="I44" s="7">
        <f t="shared" si="3"/>
        <v>0.10578375114596028</v>
      </c>
      <c r="J44" s="13">
        <f>J35*A44^0.167</f>
        <v>6.8058899115145982E-2</v>
      </c>
      <c r="K44" s="5">
        <f>K35</f>
        <v>5.483166091791309E-2</v>
      </c>
      <c r="L44" s="5">
        <f>E27*(1-EXP(-((A44/L35)^B24)))</f>
        <v>1.0196609352387176E-3</v>
      </c>
      <c r="M44" s="7">
        <f t="shared" si="4"/>
        <v>0.12391022096829778</v>
      </c>
      <c r="N44" s="13">
        <f>N35*A44^0.167</f>
        <v>8.3558386278991814E-2</v>
      </c>
      <c r="O44" s="5">
        <f>O35</f>
        <v>6.0443618769975879E-2</v>
      </c>
      <c r="P44" s="5">
        <f>E27*(1-EXP(-((A44/P35)^B24)))</f>
        <v>1.6572310767181554E-3</v>
      </c>
      <c r="Q44" s="7">
        <f t="shared" si="5"/>
        <v>0.14565923612568588</v>
      </c>
      <c r="R44" s="13">
        <f>R35*A44^0.167</f>
        <v>2.9876223297970319E-2</v>
      </c>
      <c r="S44" s="5">
        <f>S35</f>
        <v>2.4069783183101812E-2</v>
      </c>
      <c r="T44" s="5">
        <f>E27*(1-EXP(-((A44/T35)^B24)))</f>
        <v>8.6447567551242596E-5</v>
      </c>
      <c r="U44" s="7">
        <f t="shared" si="6"/>
        <v>5.4032454048623377E-2</v>
      </c>
      <c r="V44" s="13">
        <f>V35*A44^0.167</f>
        <v>4.0338781741143484E-2</v>
      </c>
      <c r="W44" s="5">
        <f>W35</f>
        <v>3.2498944752690766E-2</v>
      </c>
      <c r="X44" s="5">
        <f>E27*(1-EXP(-((A44/X35)^B24)))</f>
        <v>2.1272197250512263E-4</v>
      </c>
      <c r="Y44" s="7">
        <f t="shared" si="7"/>
        <v>7.305044846633936E-2</v>
      </c>
      <c r="Z44" s="13">
        <f>Z35*A44^0.167</f>
        <v>5.2996648034174774E-2</v>
      </c>
      <c r="AA44" s="5">
        <f>AA35</f>
        <v>4.2696756376847896E-2</v>
      </c>
      <c r="AB44" s="5">
        <f>E27*(1-EXP(-((A44/AB35)^B24)))</f>
        <v>4.8206782394230206E-4</v>
      </c>
      <c r="AC44" s="7">
        <f t="shared" si="8"/>
        <v>9.6175472234964976E-2</v>
      </c>
      <c r="AD44" s="13">
        <f>AD35*A44^0.167</f>
        <v>6.8058899115145982E-2</v>
      </c>
      <c r="AE44" s="5">
        <f>AE35</f>
        <v>5.483166091791309E-2</v>
      </c>
      <c r="AF44" s="5">
        <f>E27*(1-EXP(-((A44/AF35)^B24)))</f>
        <v>1.0196609352387176E-3</v>
      </c>
      <c r="AG44" s="7">
        <f t="shared" si="9"/>
        <v>0.12391022096829778</v>
      </c>
      <c r="AI44" s="13">
        <v>100000</v>
      </c>
      <c r="AJ44" s="20">
        <f>AJ35*AI44^0.167</f>
        <v>2.5224477802528997E-2</v>
      </c>
      <c r="AK44" s="5">
        <f>AK35</f>
        <v>5.7901890816150362E-3</v>
      </c>
      <c r="AL44" s="5">
        <f>E27*(1-EXP(-((AI44/AL35)^B24)))</f>
        <v>1.8349284317379004E-5</v>
      </c>
      <c r="AM44" s="20">
        <f t="shared" si="10"/>
        <v>3.1033016168461412E-2</v>
      </c>
      <c r="AN44" s="7">
        <f>AJ44*AN35^0.67</f>
        <v>1.5853752981553965E-2</v>
      </c>
    </row>
    <row r="45" spans="1:40">
      <c r="A45" s="13">
        <v>70</v>
      </c>
      <c r="B45" s="13">
        <f>B35*A45^0.167</f>
        <v>5.0476111407755653E-2</v>
      </c>
      <c r="C45" s="5">
        <f>C35</f>
        <v>4.5510238167645989E-2</v>
      </c>
      <c r="D45" s="5">
        <f>E27*(1-EXP(-((A45/D35)^B24)))</f>
        <v>4.919145287082589E-4</v>
      </c>
      <c r="E45" s="7">
        <f t="shared" si="2"/>
        <v>9.6478264104109895E-2</v>
      </c>
      <c r="F45" s="13">
        <f>F35*A45^0.167</f>
        <v>6.0850981982764785E-2</v>
      </c>
      <c r="G45" s="5">
        <f>G35</f>
        <v>4.9735336562816569E-2</v>
      </c>
      <c r="H45" s="5">
        <f>E27*(1-EXP(-((A45/H35)^B24)))</f>
        <v>7.6627169418790151E-4</v>
      </c>
      <c r="I45" s="7">
        <f t="shared" si="3"/>
        <v>0.11135259023976925</v>
      </c>
      <c r="J45" s="13">
        <f>J35*A45^0.167</f>
        <v>7.4726092647867046E-2</v>
      </c>
      <c r="K45" s="5">
        <f>K35</f>
        <v>5.483166091791309E-2</v>
      </c>
      <c r="L45" s="5">
        <f>E27*(1-EXP(-((A45/L35)^B24)))</f>
        <v>1.2465564562208378E-3</v>
      </c>
      <c r="M45" s="7">
        <f t="shared" si="4"/>
        <v>0.13080431002200099</v>
      </c>
      <c r="N45" s="13">
        <f>N35*A45^0.167</f>
        <v>9.1743942317172325E-2</v>
      </c>
      <c r="O45" s="5">
        <f>O35</f>
        <v>6.0443618769975879E-2</v>
      </c>
      <c r="P45" s="5">
        <f>E27*(1-EXP(-((A45/P35)^B24)))</f>
        <v>2.0253045893380483E-3</v>
      </c>
      <c r="Q45" s="7">
        <f t="shared" si="5"/>
        <v>0.15421286567648626</v>
      </c>
      <c r="R45" s="13">
        <f>R35*A45^0.167</f>
        <v>3.2802961246190074E-2</v>
      </c>
      <c r="S45" s="5">
        <f>S35</f>
        <v>2.4069783183101812E-2</v>
      </c>
      <c r="T45" s="5">
        <f>E27*(1-EXP(-((A45/T35)^B24)))</f>
        <v>1.057368494499574E-4</v>
      </c>
      <c r="U45" s="7">
        <f t="shared" si="6"/>
        <v>5.697848127874184E-2</v>
      </c>
      <c r="V45" s="13">
        <f>V35*A45^0.167</f>
        <v>4.4290454016761384E-2</v>
      </c>
      <c r="W45" s="5">
        <f>W35</f>
        <v>3.2498944752690766E-2</v>
      </c>
      <c r="X45" s="5">
        <f>E27*(1-EXP(-((A45/X35)^B24)))</f>
        <v>2.6016960441315281E-4</v>
      </c>
      <c r="Y45" s="7">
        <f t="shared" si="7"/>
        <v>7.7049568373865299E-2</v>
      </c>
      <c r="Z45" s="13">
        <f>Z35*A45^0.167</f>
        <v>5.8188311631782265E-2</v>
      </c>
      <c r="AA45" s="5">
        <f>AA35</f>
        <v>4.2696756376847896E-2</v>
      </c>
      <c r="AB45" s="5">
        <f>E27*(1-EXP(-((A45/AB35)^B24)))</f>
        <v>5.8950791161014096E-4</v>
      </c>
      <c r="AC45" s="7">
        <f t="shared" si="8"/>
        <v>0.1014745759202403</v>
      </c>
      <c r="AD45" s="13">
        <f>AD35*A45^0.167</f>
        <v>7.4726092647867046E-2</v>
      </c>
      <c r="AE45" s="5">
        <f>AE35</f>
        <v>5.483166091791309E-2</v>
      </c>
      <c r="AF45" s="5">
        <f>E27*(1-EXP(-((A45/AF35)^B24)))</f>
        <v>1.2465564562208378E-3</v>
      </c>
      <c r="AG45" s="7">
        <f t="shared" si="9"/>
        <v>0.13080431002200099</v>
      </c>
      <c r="AI45" s="13">
        <v>300000</v>
      </c>
      <c r="AJ45" s="20">
        <f>AJ35*AI45^0.167</f>
        <v>3.0304103023008698E-2</v>
      </c>
      <c r="AK45" s="5">
        <f>AK35</f>
        <v>5.7901890816150362E-3</v>
      </c>
      <c r="AL45" s="5">
        <f>E27*(1-EXP(-((AI45/AL35)^B24)))</f>
        <v>2.7250439113801769E-5</v>
      </c>
      <c r="AM45" s="20">
        <f t="shared" si="10"/>
        <v>3.6121542543737534E-2</v>
      </c>
      <c r="AN45" s="7">
        <f>AJ45*AN35^0.67</f>
        <v>1.9046331401404652E-2</v>
      </c>
    </row>
    <row r="46" spans="1:40">
      <c r="A46" s="13">
        <v>100</v>
      </c>
      <c r="B46" s="13">
        <f>B35*A46^0.167</f>
        <v>5.357405479583522E-2</v>
      </c>
      <c r="C46" s="5">
        <f>C35</f>
        <v>4.5510238167645989E-2</v>
      </c>
      <c r="D46" s="5">
        <f>E27*(1-EXP(-((A46/D35)^B24)))</f>
        <v>5.592217652916851E-4</v>
      </c>
      <c r="E46" s="7">
        <f t="shared" si="2"/>
        <v>9.9643514728772892E-2</v>
      </c>
      <c r="F46" s="13">
        <f>F35*A46^0.167</f>
        <v>6.4585677307624725E-2</v>
      </c>
      <c r="G46" s="5">
        <f>G35</f>
        <v>4.9735336562816569E-2</v>
      </c>
      <c r="H46" s="5">
        <f>E27*(1-EXP(-((A46/H35)^B24)))</f>
        <v>8.7103970180850735E-4</v>
      </c>
      <c r="I46" s="7">
        <f t="shared" si="3"/>
        <v>0.11519205357224981</v>
      </c>
      <c r="J46" s="13">
        <f>J35*A46^0.167</f>
        <v>7.9312365206888127E-2</v>
      </c>
      <c r="K46" s="5">
        <f>K35</f>
        <v>5.483166091791309E-2</v>
      </c>
      <c r="L46" s="5">
        <f>E27*(1-EXP(-((A46/L35)^B24)))</f>
        <v>1.4167666672598258E-3</v>
      </c>
      <c r="M46" s="7">
        <f t="shared" si="4"/>
        <v>0.13556079279206104</v>
      </c>
      <c r="N46" s="13">
        <f>N35*A46^0.167</f>
        <v>9.7374675976543854E-2</v>
      </c>
      <c r="O46" s="5">
        <f>O35</f>
        <v>6.0443618769975879E-2</v>
      </c>
      <c r="P46" s="5">
        <f>E27*(1-EXP(-((A46/P35)^B24)))</f>
        <v>2.3012561903942067E-3</v>
      </c>
      <c r="Q46" s="7">
        <f t="shared" si="5"/>
        <v>0.16011955093691393</v>
      </c>
      <c r="R46" s="13">
        <f>R35*A46^0.167</f>
        <v>3.4816224829058912E-2</v>
      </c>
      <c r="S46" s="5">
        <f>S35</f>
        <v>2.4069783183101812E-2</v>
      </c>
      <c r="T46" s="5">
        <f>E27*(1-EXP(-((A46/T35)^B24)))</f>
        <v>1.2021979192235051E-4</v>
      </c>
      <c r="U46" s="7">
        <f t="shared" si="6"/>
        <v>5.9006227804083072E-2</v>
      </c>
      <c r="V46" s="13">
        <f>V35*A46^0.167</f>
        <v>4.700875610758342E-2</v>
      </c>
      <c r="W46" s="5">
        <f>W35</f>
        <v>3.2498944752690766E-2</v>
      </c>
      <c r="X46" s="5">
        <f>E27*(1-EXP(-((A46/X35)^B24)))</f>
        <v>2.9579041736186744E-4</v>
      </c>
      <c r="Y46" s="7">
        <f t="shared" si="7"/>
        <v>7.9803491277636057E-2</v>
      </c>
      <c r="Z46" s="13">
        <f>Z35*A46^0.167</f>
        <v>6.1759587038221271E-2</v>
      </c>
      <c r="AA46" s="5">
        <f>AA35</f>
        <v>4.2696756376847896E-2</v>
      </c>
      <c r="AB46" s="5">
        <f>E27*(1-EXP(-((A46/AB35)^B24)))</f>
        <v>6.7014702927495958E-4</v>
      </c>
      <c r="AC46" s="7">
        <f t="shared" si="8"/>
        <v>0.10512649044434412</v>
      </c>
      <c r="AD46" s="13">
        <f>AD35*A46^0.167</f>
        <v>7.9312365206888127E-2</v>
      </c>
      <c r="AE46" s="5">
        <f>AE35</f>
        <v>5.483166091791309E-2</v>
      </c>
      <c r="AF46" s="5">
        <f>E27*(1-EXP(-((A46/AF35)^B24)))</f>
        <v>1.4167666672598258E-3</v>
      </c>
      <c r="AG46" s="7">
        <f t="shared" si="9"/>
        <v>0.13556079279206104</v>
      </c>
      <c r="AI46" s="13">
        <v>700000</v>
      </c>
      <c r="AJ46" s="20">
        <f>AJ35*AI46^0.167</f>
        <v>3.4910298070396729E-2</v>
      </c>
      <c r="AK46" s="5">
        <f>AK35</f>
        <v>5.7901890816150362E-3</v>
      </c>
      <c r="AL46" s="5">
        <f>E27*(1-EXP(-((AI46/AL35)^B24)))</f>
        <v>3.6968771489022774E-5</v>
      </c>
      <c r="AM46" s="20">
        <f t="shared" si="10"/>
        <v>4.0737455923500789E-2</v>
      </c>
      <c r="AN46" s="7">
        <f>AJ46*AN35^0.67</f>
        <v>2.1941355791516133E-2</v>
      </c>
    </row>
    <row r="47" spans="1:40">
      <c r="A47" s="13">
        <v>200</v>
      </c>
      <c r="B47" s="13">
        <f>B35*A47^0.167</f>
        <v>6.0148738986629535E-2</v>
      </c>
      <c r="C47" s="5">
        <f>C35</f>
        <v>4.5510238167645989E-2</v>
      </c>
      <c r="D47" s="5">
        <f>E27*(1-EXP(-((A47/D35)^B24)))</f>
        <v>7.1744655606283429E-4</v>
      </c>
      <c r="E47" s="7">
        <f t="shared" si="2"/>
        <v>0.10637642371033836</v>
      </c>
      <c r="F47" s="13">
        <f>F35*A47^0.167</f>
        <v>7.2511723472403616E-2</v>
      </c>
      <c r="G47" s="5">
        <f>G35</f>
        <v>4.9735336562816569E-2</v>
      </c>
      <c r="H47" s="5">
        <f>E27*(1-EXP(-((A47/H35)^B24)))</f>
        <v>1.1172520101785115E-3</v>
      </c>
      <c r="I47" s="7">
        <f t="shared" si="3"/>
        <v>0.12336431204539869</v>
      </c>
      <c r="J47" s="13">
        <f>J35*A47^0.167</f>
        <v>8.9045691453098805E-2</v>
      </c>
      <c r="K47" s="5">
        <f>K35</f>
        <v>5.483166091791309E-2</v>
      </c>
      <c r="L47" s="5">
        <f>E27*(1-EXP(-((A47/L35)^B24)))</f>
        <v>1.8165601735054603E-3</v>
      </c>
      <c r="M47" s="7">
        <f t="shared" si="4"/>
        <v>0.14569391254451736</v>
      </c>
      <c r="N47" s="13">
        <f>N35*A47^0.167</f>
        <v>0.10932463468634214</v>
      </c>
      <c r="O47" s="5">
        <f>O35</f>
        <v>6.0443618769975879E-2</v>
      </c>
      <c r="P47" s="5">
        <f>E27*(1-EXP(-((A47/P35)^B24)))</f>
        <v>2.9488571298674571E-3</v>
      </c>
      <c r="Q47" s="7">
        <f t="shared" si="5"/>
        <v>0.17271711058618547</v>
      </c>
      <c r="R47" s="13">
        <f>R35*A47^0.167</f>
        <v>3.9088921451315491E-2</v>
      </c>
      <c r="S47" s="5">
        <f>S35</f>
        <v>2.4069783183101812E-2</v>
      </c>
      <c r="T47" s="5">
        <f>E27*(1-EXP(-((A47/T35)^B24)))</f>
        <v>1.5428057752028454E-4</v>
      </c>
      <c r="U47" s="7">
        <f t="shared" si="6"/>
        <v>6.3312985211937595E-2</v>
      </c>
      <c r="V47" s="13">
        <f>V35*A47^0.167</f>
        <v>5.2777737507017475E-2</v>
      </c>
      <c r="W47" s="5">
        <f>W35</f>
        <v>3.2498944752690766E-2</v>
      </c>
      <c r="X47" s="5">
        <f>E27*(1-EXP(-((A47/X35)^B24)))</f>
        <v>3.7954868880766342E-4</v>
      </c>
      <c r="Y47" s="7">
        <f t="shared" si="7"/>
        <v>8.5656230948515905E-2</v>
      </c>
      <c r="Z47" s="13">
        <f>Z35*A47^0.167</f>
        <v>6.9338811386230562E-2</v>
      </c>
      <c r="AA47" s="5">
        <f>AA35</f>
        <v>4.2696756376847896E-2</v>
      </c>
      <c r="AB47" s="5">
        <f>E27*(1-EXP(-((A47/AB35)^B24)))</f>
        <v>8.5969175763111008E-4</v>
      </c>
      <c r="AC47" s="7">
        <f t="shared" si="8"/>
        <v>0.11289525952070957</v>
      </c>
      <c r="AD47" s="13">
        <f>AD35*A47^0.167</f>
        <v>8.9045691453098805E-2</v>
      </c>
      <c r="AE47" s="5">
        <f>AE35</f>
        <v>5.483166091791309E-2</v>
      </c>
      <c r="AF47" s="5">
        <f>E27*(1-EXP(-((A47/AF35)^B24)))</f>
        <v>1.8165601735054603E-3</v>
      </c>
      <c r="AG47" s="7">
        <f t="shared" si="9"/>
        <v>0.14569391254451736</v>
      </c>
      <c r="AI47" s="13">
        <v>1000000</v>
      </c>
      <c r="AJ47" s="20">
        <f>AJ35*AI47^0.167</f>
        <v>3.7052898283979251E-2</v>
      </c>
      <c r="AK47" s="5">
        <f>AK35</f>
        <v>5.7901890816150362E-3</v>
      </c>
      <c r="AL47" s="5">
        <f>E27*(1-EXP(-((AI47/AL35)^B24)))</f>
        <v>4.2033392738302134E-5</v>
      </c>
      <c r="AM47" s="20">
        <f t="shared" si="10"/>
        <v>4.288512075833259E-2</v>
      </c>
      <c r="AN47" s="7">
        <f>AJ47*AN35^0.67</f>
        <v>2.3287994353879411E-2</v>
      </c>
    </row>
    <row r="48" spans="1:40">
      <c r="A48" s="13">
        <v>400</v>
      </c>
      <c r="B48" s="13">
        <f>B35*A48^0.167</f>
        <v>6.7530277771003011E-2</v>
      </c>
      <c r="C48" s="5">
        <f>C35</f>
        <v>4.5510238167645989E-2</v>
      </c>
      <c r="D48" s="5">
        <f>E27*(1-EXP(-((A48/D35)^B24)))</f>
        <v>9.2033983955328209E-4</v>
      </c>
      <c r="E48" s="7">
        <f t="shared" si="2"/>
        <v>0.11396085577820228</v>
      </c>
      <c r="F48" s="13">
        <f>F35*A48^0.167</f>
        <v>8.1410465293945244E-2</v>
      </c>
      <c r="G48" s="5">
        <f>G35</f>
        <v>4.9735336562816569E-2</v>
      </c>
      <c r="H48" s="5">
        <f>E27*(1-EXP(-((A48/H35)^B24)))</f>
        <v>1.4328192312886524E-3</v>
      </c>
      <c r="I48" s="7">
        <f t="shared" si="3"/>
        <v>0.13257862108805046</v>
      </c>
      <c r="J48" s="13">
        <f>J35*A48^0.167</f>
        <v>9.9973505337750859E-2</v>
      </c>
      <c r="K48" s="5">
        <f>K35</f>
        <v>5.483166091791309E-2</v>
      </c>
      <c r="L48" s="5">
        <f>E27*(1-EXP(-((A48/L35)^B24)))</f>
        <v>2.3285340483435242E-3</v>
      </c>
      <c r="M48" s="7">
        <f t="shared" si="4"/>
        <v>0.15713370030400747</v>
      </c>
      <c r="N48" s="13">
        <f>N35*A48^0.167</f>
        <v>0.1227411093227278</v>
      </c>
      <c r="O48" s="5">
        <f>O35</f>
        <v>6.0443618769975879E-2</v>
      </c>
      <c r="P48" s="5">
        <f>E27*(1-EXP(-((A48/P35)^B24)))</f>
        <v>3.7770237213848208E-3</v>
      </c>
      <c r="Q48" s="7">
        <f t="shared" si="5"/>
        <v>0.18696175181408853</v>
      </c>
      <c r="R48" s="13">
        <f>R35*A48^0.167</f>
        <v>4.3885969479144513E-2</v>
      </c>
      <c r="S48" s="5">
        <f>S35</f>
        <v>2.4069783183101812E-2</v>
      </c>
      <c r="T48" s="5">
        <f>E27*(1-EXP(-((A48/T35)^B24)))</f>
        <v>1.9798690904777253E-4</v>
      </c>
      <c r="U48" s="7">
        <f t="shared" si="6"/>
        <v>6.81537395712941E-2</v>
      </c>
      <c r="V48" s="13">
        <f>V35*A48^0.167</f>
        <v>5.9254696507706289E-2</v>
      </c>
      <c r="W48" s="5">
        <f>W35</f>
        <v>3.2498944752690766E-2</v>
      </c>
      <c r="X48" s="5">
        <f>E27*(1-EXP(-((A48/X35)^B24)))</f>
        <v>4.8699682183298866E-4</v>
      </c>
      <c r="Y48" s="7">
        <f t="shared" si="7"/>
        <v>9.2240638082230056E-2</v>
      </c>
      <c r="Z48" s="13">
        <f>Z35*A48^0.167</f>
        <v>7.7848168924442504E-2</v>
      </c>
      <c r="AA48" s="5">
        <f>AA35</f>
        <v>4.2696756376847896E-2</v>
      </c>
      <c r="AB48" s="5">
        <f>E27*(1-EXP(-((A48/AB35)^B24)))</f>
        <v>1.102704933250374E-3</v>
      </c>
      <c r="AC48" s="7">
        <f t="shared" si="8"/>
        <v>0.12164763023454078</v>
      </c>
      <c r="AD48" s="13">
        <f>AD35*A48^0.167</f>
        <v>9.9973505337750859E-2</v>
      </c>
      <c r="AE48" s="5">
        <f>AE35</f>
        <v>5.483166091791309E-2</v>
      </c>
      <c r="AF48" s="5">
        <f>E27*(1-EXP(-((A48/AF35)^B24)))</f>
        <v>2.3285340483435242E-3</v>
      </c>
      <c r="AG48" s="7">
        <f t="shared" si="9"/>
        <v>0.15713370030400747</v>
      </c>
      <c r="AI48" s="13">
        <v>3000000</v>
      </c>
      <c r="AJ48" s="20">
        <f>AJ35*AI48^0.167</f>
        <v>4.4514493250924429E-2</v>
      </c>
      <c r="AK48" s="5">
        <f>AK35</f>
        <v>5.7901890816150362E-3</v>
      </c>
      <c r="AL48" s="5">
        <f>E27*(1-EXP(-((AI48/AL35)^B24)))</f>
        <v>6.2421880207755211E-5</v>
      </c>
      <c r="AM48" s="20">
        <f t="shared" si="10"/>
        <v>5.0367104212747218E-2</v>
      </c>
      <c r="AN48" s="7">
        <f>AJ48*AN35^0.67</f>
        <v>2.7977656688236836E-2</v>
      </c>
    </row>
    <row r="49" spans="1:40">
      <c r="A49" s="13">
        <v>700</v>
      </c>
      <c r="B49" s="13">
        <f>B35*A49^0.167</f>
        <v>7.4145686440131642E-2</v>
      </c>
      <c r="C49" s="5">
        <f>C35</f>
        <v>4.5510238167645989E-2</v>
      </c>
      <c r="D49" s="5">
        <f>E27*(1-EXP(-((A49/D35)^B24)))</f>
        <v>1.1251944001009625E-3</v>
      </c>
      <c r="E49" s="7">
        <f t="shared" si="2"/>
        <v>0.12078111900787859</v>
      </c>
      <c r="F49" s="13">
        <f>F35*A49^0.167</f>
        <v>8.938560645491668E-2</v>
      </c>
      <c r="G49" s="5">
        <f>G35</f>
        <v>4.9735336562816569E-2</v>
      </c>
      <c r="H49" s="5">
        <f>E27*(1-EXP(-((A49/H35)^B24)))</f>
        <v>1.7512619846274406E-3</v>
      </c>
      <c r="I49" s="7">
        <f t="shared" si="3"/>
        <v>0.1408722050023607</v>
      </c>
      <c r="J49" s="13">
        <f>J35*A49^0.167</f>
        <v>0.10976712111610205</v>
      </c>
      <c r="K49" s="5">
        <f>K35</f>
        <v>5.483166091791309E-2</v>
      </c>
      <c r="L49" s="5">
        <f>E27*(1-EXP(-((A49/L35)^B24)))</f>
        <v>2.8446758631459415E-3</v>
      </c>
      <c r="M49" s="7">
        <f t="shared" si="4"/>
        <v>0.16744345789716109</v>
      </c>
      <c r="N49" s="13">
        <f>N35*A49^0.167</f>
        <v>0.13476508768433759</v>
      </c>
      <c r="O49" s="5">
        <f>O35</f>
        <v>6.0443618769975879E-2</v>
      </c>
      <c r="P49" s="5">
        <f>E27*(1-EXP(-((A49/P35)^B24)))</f>
        <v>4.6106257051526291E-3</v>
      </c>
      <c r="Q49" s="7">
        <f t="shared" si="5"/>
        <v>0.19981933215946612</v>
      </c>
      <c r="R49" s="13">
        <f>R35*A49^0.167</f>
        <v>4.8185131759062007E-2</v>
      </c>
      <c r="S49" s="5">
        <f>S35</f>
        <v>2.4069783183101812E-2</v>
      </c>
      <c r="T49" s="5">
        <f>E27*(1-EXP(-((A49/T35)^B24)))</f>
        <v>2.4214979741093051E-4</v>
      </c>
      <c r="U49" s="7">
        <f t="shared" si="6"/>
        <v>7.2497064739574749E-2</v>
      </c>
      <c r="V49" s="13">
        <f>V35*A49^0.167</f>
        <v>6.5059411753998153E-2</v>
      </c>
      <c r="W49" s="5">
        <f>W35</f>
        <v>3.2498944752690766E-2</v>
      </c>
      <c r="X49" s="5">
        <f>E27*(1-EXP(-((A49/X35)^B24)))</f>
        <v>5.9553387758633247E-4</v>
      </c>
      <c r="Y49" s="7">
        <f t="shared" si="7"/>
        <v>9.8153890384275258E-2</v>
      </c>
      <c r="Z49" s="13">
        <f>Z35*A49^0.167</f>
        <v>8.5474340007655233E-2</v>
      </c>
      <c r="AA49" s="5">
        <f>AA35</f>
        <v>4.2696756376847896E-2</v>
      </c>
      <c r="AB49" s="5">
        <f>E27*(1-EXP(-((A49/AB35)^B24)))</f>
        <v>1.3480193045112021E-3</v>
      </c>
      <c r="AC49" s="7">
        <f t="shared" si="8"/>
        <v>0.12951911568901434</v>
      </c>
      <c r="AD49" s="13">
        <f>AD35*A49^0.167</f>
        <v>0.10976712111610205</v>
      </c>
      <c r="AE49" s="5">
        <f>AE35</f>
        <v>5.483166091791309E-2</v>
      </c>
      <c r="AF49" s="5">
        <f>E27*(1-EXP(-((A49/AF35)^B24)))</f>
        <v>2.8446758631459415E-3</v>
      </c>
      <c r="AG49" s="7">
        <f t="shared" si="9"/>
        <v>0.16744345789716109</v>
      </c>
      <c r="AI49" s="13">
        <v>7000000</v>
      </c>
      <c r="AJ49" s="20">
        <f>AJ35*AI49^0.167</f>
        <v>5.128065419598575E-2</v>
      </c>
      <c r="AK49" s="5">
        <f>AK35</f>
        <v>5.7901890816150362E-3</v>
      </c>
      <c r="AL49" s="5">
        <f>E27*(1-EXP(-((AI49/AL35)^B24)))</f>
        <v>8.4680864983160533E-5</v>
      </c>
      <c r="AM49" s="20">
        <f t="shared" si="10"/>
        <v>5.7155524142583944E-2</v>
      </c>
      <c r="AN49" s="7">
        <f>AJ49*AN35^0.67</f>
        <v>3.2230234089291501E-2</v>
      </c>
    </row>
    <row r="50" spans="1:40" ht="15.75" thickBot="1">
      <c r="A50" s="13">
        <v>1000</v>
      </c>
      <c r="B50" s="14">
        <f>B35*A50^0.167</f>
        <v>7.8696336889534771E-2</v>
      </c>
      <c r="C50" s="15">
        <f>C35</f>
        <v>4.5510238167645989E-2</v>
      </c>
      <c r="D50" s="15">
        <f>E27*(1-EXP(-((A50/D35)^B24)))</f>
        <v>1.2788845244980998E-3</v>
      </c>
      <c r="E50" s="19">
        <f t="shared" si="2"/>
        <v>0.12548545958167887</v>
      </c>
      <c r="F50" s="14">
        <f>F35*A50^0.167</f>
        <v>9.4871598556597145E-2</v>
      </c>
      <c r="G50" s="15">
        <f>G35</f>
        <v>4.9735336562816569E-2</v>
      </c>
      <c r="H50" s="15">
        <f>E27*(1-EXP(-((A50/H35)^B24)))</f>
        <v>1.9900550991510985E-3</v>
      </c>
      <c r="I50" s="19">
        <f t="shared" si="3"/>
        <v>0.14659699021856482</v>
      </c>
      <c r="J50" s="14">
        <f>J35*A50^0.167</f>
        <v>0.1165040173944851</v>
      </c>
      <c r="K50" s="15">
        <f>K35</f>
        <v>5.483166091791309E-2</v>
      </c>
      <c r="L50" s="15">
        <f>E27*(1-EXP(-((A50/L35)^B24)))</f>
        <v>3.2313911627481432E-3</v>
      </c>
      <c r="M50" s="19">
        <f t="shared" si="4"/>
        <v>0.17456706947514633</v>
      </c>
      <c r="N50" s="14">
        <f>N35*A50^0.167</f>
        <v>0.14303622031900221</v>
      </c>
      <c r="O50" s="15">
        <f>O35</f>
        <v>6.0443618769975879E-2</v>
      </c>
      <c r="P50" s="15">
        <f>E27*(1-EXP(-((A50/P35)^B24)))</f>
        <v>5.2343351480847308E-3</v>
      </c>
      <c r="Q50" s="19">
        <f t="shared" si="5"/>
        <v>0.20871417423706282</v>
      </c>
      <c r="R50" s="14">
        <f>R35*A50^0.167</f>
        <v>5.1142467539761476E-2</v>
      </c>
      <c r="S50" s="15">
        <f>S35</f>
        <v>2.4069783183101812E-2</v>
      </c>
      <c r="T50" s="15">
        <f>E27*(1-EXP(-((A50/T35)^B24)))</f>
        <v>2.7530508208780074E-4</v>
      </c>
      <c r="U50" s="19">
        <f t="shared" si="6"/>
        <v>7.548755580495109E-2</v>
      </c>
      <c r="V50" s="14">
        <f>V35*A50^0.167</f>
        <v>6.9052397125780887E-2</v>
      </c>
      <c r="W50" s="15">
        <f>W35</f>
        <v>3.2498944752690766E-2</v>
      </c>
      <c r="X50" s="15">
        <f>E27*(1-EXP(-((A50/X35)^B24)))</f>
        <v>6.7699594684310913E-4</v>
      </c>
      <c r="Y50" s="19">
        <f t="shared" si="7"/>
        <v>0.10222833782531475</v>
      </c>
      <c r="Z50" s="14">
        <f>Z35*A50^0.167</f>
        <v>9.072028029687676E-2</v>
      </c>
      <c r="AA50" s="15">
        <f>AA35</f>
        <v>4.2696756376847896E-2</v>
      </c>
      <c r="AB50" s="15">
        <f>E27*(1-EXP(-((A50/AB35)^B24)))</f>
        <v>1.5320323806658574E-3</v>
      </c>
      <c r="AC50" s="19">
        <f t="shared" si="8"/>
        <v>0.1349490690543905</v>
      </c>
      <c r="AD50" s="14">
        <f>AD35*A50^0.167</f>
        <v>0.1165040173944851</v>
      </c>
      <c r="AE50" s="15">
        <f>AE35</f>
        <v>5.483166091791309E-2</v>
      </c>
      <c r="AF50" s="15">
        <f>E27*(1-EXP(-((A50/AF35)^B24)))</f>
        <v>3.2313911627481432E-3</v>
      </c>
      <c r="AG50" s="19">
        <f t="shared" si="9"/>
        <v>0.17456706947514633</v>
      </c>
      <c r="AI50" s="13">
        <v>10000000</v>
      </c>
      <c r="AJ50" s="20">
        <f>AJ35*AI50^0.167</f>
        <v>5.4427975952202473E-2</v>
      </c>
      <c r="AK50" s="5">
        <f>AK35</f>
        <v>5.7901890816150362E-3</v>
      </c>
      <c r="AL50" s="5">
        <f>E27*(1-EXP(-((AI50/AL35)^B24)))</f>
        <v>9.6280402855764406E-5</v>
      </c>
      <c r="AM50" s="20">
        <f t="shared" si="10"/>
        <v>6.0314445436673275E-2</v>
      </c>
      <c r="AN50" s="7">
        <f>AJ50*AN35^0.67</f>
        <v>3.4208346860035481E-2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6.538850887228341E-2</v>
      </c>
      <c r="AK51" s="5">
        <f>AK35</f>
        <v>5.7901890816150362E-3</v>
      </c>
      <c r="AL51" s="5">
        <f>E27*(1-EXP(-((AI51/AL35)^B24)))</f>
        <v>1.4297261772957512E-4</v>
      </c>
      <c r="AM51" s="20">
        <f t="shared" si="10"/>
        <v>7.1321670571628026E-2</v>
      </c>
      <c r="AN51" s="7">
        <f>AJ51*AN35^0.67</f>
        <v>4.1097115096249741E-2</v>
      </c>
    </row>
    <row r="52" spans="1:40">
      <c r="AI52" s="13">
        <v>70000000</v>
      </c>
      <c r="AJ52" s="20">
        <f>AJ35*AI52^0.167</f>
        <v>7.532750048325168E-2</v>
      </c>
      <c r="AK52" s="5">
        <f>AK35</f>
        <v>5.7901890816150362E-3</v>
      </c>
      <c r="AL52" s="5">
        <f>E27*(1-EXP(-((AI52/AL35)^B24)))</f>
        <v>1.9394177249142677E-4</v>
      </c>
      <c r="AM52" s="20">
        <f t="shared" si="10"/>
        <v>8.1311631337358137E-2</v>
      </c>
      <c r="AN52" s="7">
        <f>AJ52*AN35^0.67</f>
        <v>4.7343837788373429E-2</v>
      </c>
    </row>
    <row r="53" spans="1:40">
      <c r="AI53" s="13">
        <v>100000000</v>
      </c>
      <c r="AJ53" s="20">
        <f>AJ35*AI53^0.167</f>
        <v>7.9950684115158696E-2</v>
      </c>
      <c r="AK53" s="5">
        <f>AK35</f>
        <v>5.7901890816150362E-3</v>
      </c>
      <c r="AL53" s="5">
        <f>E27*(1-EXP(-((AI53/AL35)^B24)))</f>
        <v>2.2049988467922035E-4</v>
      </c>
      <c r="AM53" s="20">
        <f t="shared" si="10"/>
        <v>8.5961373081452949E-2</v>
      </c>
      <c r="AN53" s="7">
        <f>AJ53*AN35^0.67</f>
        <v>5.0249539617462188E-2</v>
      </c>
    </row>
    <row r="54" spans="1:40" ht="15.75" thickBot="1">
      <c r="AI54" s="14">
        <v>300000000</v>
      </c>
      <c r="AJ54" s="21">
        <f>AJ35*AI54^0.167</f>
        <v>9.6050898938446247E-2</v>
      </c>
      <c r="AK54" s="15">
        <f>AK35</f>
        <v>5.7901890816150362E-3</v>
      </c>
      <c r="AL54" s="15">
        <f>E27*(1-EXP(-((AI54/AL35)^B24)))</f>
        <v>3.2738630553146909E-4</v>
      </c>
      <c r="AM54" s="21">
        <f t="shared" si="10"/>
        <v>0.10216847432559276</v>
      </c>
      <c r="AN54" s="19">
        <f>AJ54*AN35^0.67</f>
        <v>6.036863230023571E-2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I3" sqref="I3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93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1.45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1.4009778680849657E-2</v>
      </c>
      <c r="F5" s="7">
        <f>AN38</f>
        <v>7.3473729855611748E-3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1.2</v>
      </c>
      <c r="D6" s="13">
        <f t="shared" ref="D6:D21" si="0">AI39</f>
        <v>3000</v>
      </c>
      <c r="E6" s="20">
        <f t="shared" ref="E6:F21" si="1">AM39</f>
        <v>1.6365611573012095E-2</v>
      </c>
      <c r="F6" s="7">
        <f t="shared" si="1"/>
        <v>8.8269636202575226E-3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1.8502190500501017E-2</v>
      </c>
      <c r="F7" s="7">
        <f t="shared" si="1"/>
        <v>1.0168653756416119E-2</v>
      </c>
      <c r="J7" s="35">
        <v>1</v>
      </c>
      <c r="K7" s="36">
        <v>4.1702518860850676E-2</v>
      </c>
      <c r="L7" s="35">
        <v>1</v>
      </c>
      <c r="M7" s="36">
        <v>4.5938583049393036E-2</v>
      </c>
      <c r="N7" s="35">
        <v>1</v>
      </c>
      <c r="O7" s="36">
        <v>5.8177291857213778E-2</v>
      </c>
      <c r="P7" s="6"/>
      <c r="Q7" s="16"/>
      <c r="S7" s="35">
        <v>1</v>
      </c>
      <c r="T7" s="36">
        <v>2.6602404342198158E-2</v>
      </c>
      <c r="U7" s="35">
        <v>1</v>
      </c>
      <c r="V7" s="36">
        <v>3.6996181566449751E-2</v>
      </c>
      <c r="W7" s="35">
        <v>1</v>
      </c>
      <c r="X7" s="36">
        <v>4.3983855954016257E-2</v>
      </c>
      <c r="Y7" s="35">
        <v>1</v>
      </c>
      <c r="Z7" s="36">
        <v>5.8177291857213778E-2</v>
      </c>
    </row>
    <row r="8" spans="1:26">
      <c r="A8" s="10"/>
      <c r="B8" s="5"/>
      <c r="D8" s="13">
        <f t="shared" si="0"/>
        <v>10000</v>
      </c>
      <c r="E8" s="20">
        <f t="shared" si="1"/>
        <v>1.9496137161505157E-2</v>
      </c>
      <c r="F8" s="7">
        <f t="shared" si="1"/>
        <v>1.0792749250141483E-2</v>
      </c>
      <c r="J8" s="35">
        <v>1.7782800000000001</v>
      </c>
      <c r="K8" s="36">
        <v>4.4866025239290661E-2</v>
      </c>
      <c r="L8" s="35">
        <v>1.7782800000000001</v>
      </c>
      <c r="M8" s="36">
        <v>5.0505735905892142E-2</v>
      </c>
      <c r="N8" s="35">
        <v>1.7782800000000001</v>
      </c>
      <c r="O8" s="36">
        <v>6.4281726178366611E-2</v>
      </c>
      <c r="P8" s="6"/>
      <c r="Q8" s="16"/>
      <c r="S8" s="35">
        <v>1.7782800000000001</v>
      </c>
      <c r="T8" s="36">
        <v>2.9372288235701389E-2</v>
      </c>
      <c r="U8" s="35">
        <v>1.7782800000000001</v>
      </c>
      <c r="V8" s="36">
        <v>3.9662437818764322E-2</v>
      </c>
      <c r="W8" s="35">
        <v>1.7782800000000001</v>
      </c>
      <c r="X8" s="36">
        <v>4.8449217535513872E-2</v>
      </c>
      <c r="Y8" s="35">
        <v>1.7782800000000001</v>
      </c>
      <c r="Z8" s="36">
        <v>6.4281726178366611E-2</v>
      </c>
    </row>
    <row r="9" spans="1:26" ht="15.75" thickBot="1">
      <c r="C9" s="5"/>
      <c r="D9" s="13">
        <f t="shared" si="0"/>
        <v>30000</v>
      </c>
      <c r="E9" s="20">
        <f t="shared" si="1"/>
        <v>2.2958076099832601E-2</v>
      </c>
      <c r="F9" s="7">
        <f t="shared" si="1"/>
        <v>1.2966158813602715E-2</v>
      </c>
      <c r="J9" s="35">
        <v>3.16228</v>
      </c>
      <c r="K9" s="36">
        <v>4.770521531634362E-2</v>
      </c>
      <c r="L9" s="35">
        <v>3.16228</v>
      </c>
      <c r="M9" s="36">
        <v>5.4687242562204828E-2</v>
      </c>
      <c r="N9" s="35">
        <v>3.16228</v>
      </c>
      <c r="O9" s="36">
        <v>6.9030976080223391E-2</v>
      </c>
      <c r="P9" s="6"/>
      <c r="Q9" s="16"/>
      <c r="S9" s="35">
        <v>3.16228</v>
      </c>
      <c r="T9" s="36">
        <v>3.1090504982473049E-2</v>
      </c>
      <c r="U9" s="35">
        <v>3.16228</v>
      </c>
      <c r="V9" s="36">
        <v>4.3368686949610553E-2</v>
      </c>
      <c r="W9" s="35">
        <v>3.16228</v>
      </c>
      <c r="X9" s="36">
        <v>5.2970049447216706E-2</v>
      </c>
      <c r="Y9" s="35">
        <v>3.16228</v>
      </c>
      <c r="Z9" s="36">
        <v>6.9030976080223391E-2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2.6098075122605764E-2</v>
      </c>
      <c r="F10" s="7">
        <f t="shared" si="1"/>
        <v>1.4937002711061648E-2</v>
      </c>
      <c r="J10" s="35">
        <v>5.6234099999999998</v>
      </c>
      <c r="K10" s="36">
        <v>5.2587029116167076E-2</v>
      </c>
      <c r="L10" s="35">
        <v>5.6234099999999998</v>
      </c>
      <c r="M10" s="36">
        <v>5.855472302693656E-2</v>
      </c>
      <c r="N10" s="35">
        <v>5.6234099999999998</v>
      </c>
      <c r="O10" s="36">
        <v>7.4940068503098894E-2</v>
      </c>
      <c r="P10" s="6"/>
      <c r="Q10" s="16"/>
      <c r="S10" s="35">
        <v>5.6234099999999998</v>
      </c>
      <c r="T10" s="36">
        <v>3.3386398049280612E-2</v>
      </c>
      <c r="U10" s="35">
        <v>5.6234099999999998</v>
      </c>
      <c r="V10" s="36">
        <v>4.6937289964181117E-2</v>
      </c>
      <c r="W10" s="35">
        <v>5.6234099999999998</v>
      </c>
      <c r="X10" s="36">
        <v>5.8045584660968645E-2</v>
      </c>
      <c r="Y10" s="35">
        <v>5.6234099999999998</v>
      </c>
      <c r="Z10" s="36">
        <v>7.4940068503098894E-2</v>
      </c>
    </row>
    <row r="11" spans="1:26">
      <c r="A11" s="29" t="s">
        <v>70</v>
      </c>
      <c r="B11" s="7">
        <v>220000000000</v>
      </c>
      <c r="D11" s="13">
        <f t="shared" si="0"/>
        <v>100000</v>
      </c>
      <c r="E11" s="20">
        <f t="shared" si="1"/>
        <v>2.7558902719492389E-2</v>
      </c>
      <c r="F11" s="7">
        <f t="shared" si="1"/>
        <v>1.5853752981553965E-2</v>
      </c>
      <c r="J11" s="35">
        <v>10</v>
      </c>
      <c r="K11" s="36">
        <v>5.5693637897872857E-2</v>
      </c>
      <c r="L11" s="35">
        <v>10</v>
      </c>
      <c r="M11" s="36">
        <v>6.3083311263417569E-2</v>
      </c>
      <c r="N11" s="35">
        <v>10</v>
      </c>
      <c r="O11" s="36">
        <v>8.0995667349682388E-2</v>
      </c>
      <c r="P11" s="6"/>
      <c r="Q11" s="16"/>
      <c r="S11" s="35">
        <v>10</v>
      </c>
      <c r="T11" s="36">
        <v>3.6457463613912784E-2</v>
      </c>
      <c r="U11" s="35">
        <v>10</v>
      </c>
      <c r="V11" s="36">
        <v>4.9919622483500459E-2</v>
      </c>
      <c r="W11" s="35">
        <v>10</v>
      </c>
      <c r="X11" s="36">
        <v>6.2877050421818625E-2</v>
      </c>
      <c r="Y11" s="35">
        <v>10</v>
      </c>
      <c r="Z11" s="36">
        <v>8.0995667349682388E-2</v>
      </c>
    </row>
    <row r="12" spans="1:26">
      <c r="A12" s="29" t="s">
        <v>73</v>
      </c>
      <c r="B12" s="7">
        <v>50000000000</v>
      </c>
      <c r="D12" s="13">
        <f t="shared" si="0"/>
        <v>300000</v>
      </c>
      <c r="E12" s="20">
        <f t="shared" si="1"/>
        <v>3.2647429094768511E-2</v>
      </c>
      <c r="F12" s="7">
        <f t="shared" si="1"/>
        <v>1.9046331401404652E-2</v>
      </c>
      <c r="J12" s="35">
        <v>17.782789999999999</v>
      </c>
      <c r="K12" s="36">
        <v>5.9164391298679231E-2</v>
      </c>
      <c r="L12" s="35">
        <v>17.782789999999999</v>
      </c>
      <c r="M12" s="36">
        <v>6.778819490569811E-2</v>
      </c>
      <c r="N12" s="35">
        <v>17.782789999999999</v>
      </c>
      <c r="O12" s="36">
        <v>8.7197772619973871E-2</v>
      </c>
      <c r="P12" s="6"/>
      <c r="Q12" s="16"/>
      <c r="S12" s="35">
        <v>17.782789999999999</v>
      </c>
      <c r="T12" s="36">
        <v>3.9701338334111679E-2</v>
      </c>
      <c r="U12" s="35">
        <v>17.782789999999999</v>
      </c>
      <c r="V12" s="36">
        <v>5.3467833480844579E-2</v>
      </c>
      <c r="W12" s="35">
        <v>17.782789999999999</v>
      </c>
      <c r="X12" s="36">
        <v>6.7708516182669196E-2</v>
      </c>
      <c r="Y12" s="35">
        <v>17.782789999999999</v>
      </c>
      <c r="Z12" s="36">
        <v>8.7197772619973871E-2</v>
      </c>
    </row>
    <row r="13" spans="1:26">
      <c r="A13" s="29" t="s">
        <v>72</v>
      </c>
      <c r="B13" s="2">
        <v>3</v>
      </c>
      <c r="D13" s="13">
        <f t="shared" si="0"/>
        <v>700000</v>
      </c>
      <c r="E13" s="20">
        <f t="shared" si="1"/>
        <v>3.7263342474531766E-2</v>
      </c>
      <c r="F13" s="7">
        <f t="shared" si="1"/>
        <v>2.1941355791516133E-2</v>
      </c>
      <c r="J13" s="35">
        <v>31.622779999999999</v>
      </c>
      <c r="K13" s="36">
        <v>6.3004979078260345E-2</v>
      </c>
      <c r="L13" s="35">
        <v>31.622779999999999</v>
      </c>
      <c r="M13" s="36">
        <v>7.4008117191570105E-2</v>
      </c>
      <c r="N13" s="35">
        <v>31.622779999999999</v>
      </c>
      <c r="O13" s="36">
        <v>9.3625741960147599E-2</v>
      </c>
      <c r="P13" s="6"/>
      <c r="Q13" s="16"/>
      <c r="S13" s="35">
        <v>31.622779999999999</v>
      </c>
      <c r="T13" s="36">
        <v>4.2856339774304808E-2</v>
      </c>
      <c r="U13" s="35">
        <v>31.622779999999999</v>
      </c>
      <c r="V13" s="36">
        <v>5.746976686146972E-2</v>
      </c>
      <c r="W13" s="35">
        <v>31.622779999999999</v>
      </c>
      <c r="X13" s="36">
        <v>7.333875469847026E-2</v>
      </c>
      <c r="Y13" s="35">
        <v>31.622779999999999</v>
      </c>
      <c r="Z13" s="36">
        <v>9.3625741960147599E-2</v>
      </c>
    </row>
    <row r="14" spans="1:26" ht="15.75" thickBot="1">
      <c r="A14" s="30" t="s">
        <v>71</v>
      </c>
      <c r="B14" s="4">
        <v>0.15</v>
      </c>
      <c r="D14" s="13">
        <f t="shared" si="0"/>
        <v>1000000</v>
      </c>
      <c r="E14" s="20">
        <f t="shared" si="1"/>
        <v>3.9411007309363567E-2</v>
      </c>
      <c r="F14" s="7">
        <f t="shared" si="1"/>
        <v>2.3287994353879411E-2</v>
      </c>
      <c r="J14" s="35">
        <v>56.23413</v>
      </c>
      <c r="K14" s="36">
        <v>6.6703322866005346E-2</v>
      </c>
      <c r="L14" s="35">
        <v>56.23413</v>
      </c>
      <c r="M14" s="36">
        <v>7.8740546991006674E-2</v>
      </c>
      <c r="N14" s="35">
        <v>56.23413</v>
      </c>
      <c r="O14" s="36">
        <v>9.9992666957109483E-2</v>
      </c>
      <c r="P14" s="6"/>
      <c r="Q14" s="16"/>
      <c r="S14" s="35">
        <v>56.23413</v>
      </c>
      <c r="T14" s="36">
        <v>4.6687765623428197E-2</v>
      </c>
      <c r="U14" s="35">
        <v>56.23413</v>
      </c>
      <c r="V14" s="36">
        <v>6.2399537025882794E-2</v>
      </c>
      <c r="W14" s="35">
        <v>56.23413</v>
      </c>
      <c r="X14" s="36">
        <v>7.8968993214271921E-2</v>
      </c>
      <c r="Y14" s="35">
        <v>56.23413</v>
      </c>
      <c r="Z14" s="36">
        <v>9.9992666957109483E-2</v>
      </c>
    </row>
    <row r="15" spans="1:26" ht="15.75" thickBot="1">
      <c r="D15" s="13">
        <f t="shared" si="0"/>
        <v>3000000</v>
      </c>
      <c r="E15" s="20">
        <f t="shared" si="1"/>
        <v>4.6892990763778196E-2</v>
      </c>
      <c r="F15" s="7">
        <f t="shared" si="1"/>
        <v>2.7977656688236836E-2</v>
      </c>
      <c r="J15" s="35">
        <v>100</v>
      </c>
      <c r="K15" s="36">
        <v>7.2444290376519629E-2</v>
      </c>
      <c r="L15" s="35">
        <v>100</v>
      </c>
      <c r="M15" s="36">
        <v>8.469051693674777E-2</v>
      </c>
      <c r="N15" s="35">
        <v>100</v>
      </c>
      <c r="O15" s="36">
        <v>0.10666481367012985</v>
      </c>
      <c r="P15" s="6"/>
      <c r="Q15" s="16"/>
      <c r="S15" s="35">
        <v>100</v>
      </c>
      <c r="T15" s="36">
        <v>5.0741374672565474E-2</v>
      </c>
      <c r="U15" s="35">
        <v>100</v>
      </c>
      <c r="V15" s="36">
        <v>6.6131276178262074E-2</v>
      </c>
      <c r="W15" s="35">
        <v>100</v>
      </c>
      <c r="X15" s="36">
        <v>8.3107079847560661E-2</v>
      </c>
      <c r="Y15" s="35">
        <v>100</v>
      </c>
      <c r="Z15" s="36">
        <v>0.10666481367012985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5.3681410693614921E-2</v>
      </c>
      <c r="F16" s="7">
        <f t="shared" si="1"/>
        <v>3.2230234089291501E-2</v>
      </c>
      <c r="J16" s="35">
        <v>177.82794000000001</v>
      </c>
      <c r="K16" s="36">
        <v>7.6529537822059401E-2</v>
      </c>
      <c r="L16" s="35">
        <v>177.82794000000001</v>
      </c>
      <c r="M16" s="36">
        <v>9.0535811485295409E-2</v>
      </c>
      <c r="N16" s="35">
        <v>177.82794000000001</v>
      </c>
      <c r="O16" s="36">
        <v>0.11391077720933769</v>
      </c>
      <c r="P16" s="6"/>
      <c r="Q16" s="16"/>
      <c r="S16" s="35">
        <v>177.82794000000001</v>
      </c>
      <c r="T16" s="36">
        <v>5.4474052432793983E-2</v>
      </c>
      <c r="U16" s="35">
        <v>177.82794000000001</v>
      </c>
      <c r="V16" s="36">
        <v>7.071438204983127E-2</v>
      </c>
      <c r="W16" s="35">
        <v>177.82794000000001</v>
      </c>
      <c r="X16" s="36">
        <v>8.8909276386997332E-2</v>
      </c>
      <c r="Y16" s="35">
        <v>177.82794000000001</v>
      </c>
      <c r="Z16" s="36">
        <v>0.11391077720933769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5.6840331987704253E-2</v>
      </c>
      <c r="F17" s="7">
        <f t="shared" si="1"/>
        <v>3.4208346860035481E-2</v>
      </c>
      <c r="J17" s="35">
        <v>316.22777000000002</v>
      </c>
      <c r="K17" s="36">
        <v>8.1456869699269976E-2</v>
      </c>
      <c r="L17" s="35">
        <v>316.22777000000002</v>
      </c>
      <c r="M17" s="36">
        <v>9.6149718313730814E-2</v>
      </c>
      <c r="N17" s="35">
        <v>316.22777000000002</v>
      </c>
      <c r="O17" s="36">
        <v>0.11989922727838875</v>
      </c>
      <c r="P17" s="6"/>
      <c r="Q17" s="16"/>
      <c r="S17" s="35">
        <v>316.22777000000002</v>
      </c>
      <c r="T17" s="36">
        <v>5.7801863028553821E-2</v>
      </c>
      <c r="U17" s="35">
        <v>316.22777000000002</v>
      </c>
      <c r="V17" s="36">
        <v>7.4787687490747837E-2</v>
      </c>
      <c r="W17" s="35">
        <v>316.22777000000002</v>
      </c>
      <c r="X17" s="36">
        <v>9.4556156001860125E-2</v>
      </c>
      <c r="Y17" s="35">
        <v>316.22777000000002</v>
      </c>
      <c r="Z17" s="36">
        <v>0.11989922727838875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6.7847557122659011E-2</v>
      </c>
      <c r="F18" s="7">
        <f t="shared" si="1"/>
        <v>4.1097115096249741E-2</v>
      </c>
      <c r="J18" s="35">
        <v>562.34132999999997</v>
      </c>
      <c r="K18" s="36">
        <v>8.6919038985785568E-2</v>
      </c>
      <c r="L18" s="35">
        <v>562.34132999999997</v>
      </c>
      <c r="M18" s="36">
        <v>0.10260653755114638</v>
      </c>
      <c r="N18" s="35">
        <v>562.34132999999997</v>
      </c>
      <c r="O18" s="36">
        <v>0.12702310213117357</v>
      </c>
      <c r="P18" s="6"/>
      <c r="Q18" s="16"/>
      <c r="S18" s="35">
        <v>562.34132999999997</v>
      </c>
      <c r="T18" s="36">
        <v>6.0695182033174991E-2</v>
      </c>
      <c r="U18" s="35">
        <v>562.34132999999997</v>
      </c>
      <c r="V18" s="36">
        <v>7.9850005767131083E-2</v>
      </c>
      <c r="W18" s="35">
        <v>562.34132999999997</v>
      </c>
      <c r="X18" s="36">
        <v>9.9226757805116236E-2</v>
      </c>
      <c r="Y18" s="35">
        <v>562.34132999999997</v>
      </c>
      <c r="Z18" s="36">
        <v>0.12702310213117357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7.7837517888389121E-2</v>
      </c>
      <c r="F19" s="7">
        <f t="shared" si="1"/>
        <v>4.7343837788373429E-2</v>
      </c>
      <c r="J19" s="35">
        <v>961.29309999999998</v>
      </c>
      <c r="K19" s="36">
        <v>9.2290172117525091E-2</v>
      </c>
      <c r="L19" s="35">
        <v>961.29309999999998</v>
      </c>
      <c r="M19" s="36">
        <v>0.11202181406713876</v>
      </c>
      <c r="N19" s="35">
        <v>961.29309999999998</v>
      </c>
      <c r="O19" s="36">
        <v>0.13754104246651977</v>
      </c>
      <c r="P19" s="6"/>
      <c r="Q19" s="16"/>
      <c r="S19" s="35">
        <v>961.29309999999998</v>
      </c>
      <c r="T19" s="36">
        <v>6.4442672006737964E-2</v>
      </c>
      <c r="U19" s="35">
        <v>961.29309999999998</v>
      </c>
      <c r="V19" s="36">
        <v>8.0206866068588192E-2</v>
      </c>
      <c r="W19" s="35">
        <v>961.29309999999998</v>
      </c>
      <c r="X19" s="36">
        <v>0.10377532488192079</v>
      </c>
      <c r="Y19" s="35">
        <v>961.29309999999998</v>
      </c>
      <c r="Z19" s="36">
        <v>0.13754104246651977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8.2487259632483934E-2</v>
      </c>
      <c r="F20" s="7">
        <f t="shared" si="1"/>
        <v>5.0249539617462188E-2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9.8694360876623741E-2</v>
      </c>
      <c r="F21" s="19">
        <f t="shared" si="1"/>
        <v>6.036863230023571E-2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1.4787773431841228E-2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6.7217151962914675E-14</v>
      </c>
      <c r="C26" s="5"/>
      <c r="D26" s="5" t="s">
        <v>75</v>
      </c>
      <c r="E26" s="7">
        <f>B26*B12</f>
        <v>3.3608575981457335E-3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6.3166666666666649E-2</v>
      </c>
      <c r="C27" s="15"/>
      <c r="D27" s="15" t="s">
        <v>76</v>
      </c>
      <c r="E27" s="19">
        <f>B26*B17</f>
        <v>0.2083731710850355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</v>
      </c>
      <c r="AK32" s="5">
        <f>AJ32</f>
        <v>1.2</v>
      </c>
      <c r="AL32" s="5">
        <f>AJ32</f>
        <v>1.2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2.4828730672912941E-2</v>
      </c>
      <c r="C35" s="5">
        <f>E26*(C32^B13)*EXP(-B20*C33)</f>
        <v>1.8204095267058393E-2</v>
      </c>
      <c r="D35" s="5">
        <f>B23*(D32^(-B22/B24))*EXP(B21*D33/B24)</f>
        <v>1382808309.2105155</v>
      </c>
      <c r="E35" s="2"/>
      <c r="F35" s="6">
        <f>E25*(F32^B13)*EXP(-B27*F33)</f>
        <v>2.9932033207300555E-2</v>
      </c>
      <c r="G35" s="5">
        <f>E26*(G32^B13)*EXP(-B20*G33)</f>
        <v>1.9894134625126625E-2</v>
      </c>
      <c r="H35" s="5">
        <f>B23*(H32^(-B22/B24))*EXP(B21*H33/B24)</f>
        <v>402960646.61531383</v>
      </c>
      <c r="I35" s="2"/>
      <c r="J35" s="6">
        <f>E25*(J32^B13)*EXP(-B27*J33)</f>
        <v>3.675707135213184E-2</v>
      </c>
      <c r="K35" s="5">
        <f>E26*(K32^B13)*EXP(-B20*K33)</f>
        <v>2.1932664367165233E-2</v>
      </c>
      <c r="L35" s="5">
        <f>B23*(L32^(-B22/B24))*EXP(B21*L33/B24)</f>
        <v>103954009.10821877</v>
      </c>
      <c r="M35" s="2"/>
      <c r="N35" s="6">
        <f>E25*(N32^B13)*EXP(-B27*N33)</f>
        <v>4.5127993641648372E-2</v>
      </c>
      <c r="O35" s="5">
        <f>E26*(O32^B13)*EXP(-B20*O33)</f>
        <v>2.4177447507990345E-2</v>
      </c>
      <c r="P35" s="5">
        <f>B23*(P32^(-B22/B24))*EXP(B21*P33/B24)</f>
        <v>26858179.480835561</v>
      </c>
      <c r="Q35" s="2"/>
      <c r="R35" s="6">
        <f>E25*(R32^B13)*EXP(-B27*R33)</f>
        <v>1.6135472153873422E-2</v>
      </c>
      <c r="S35" s="5">
        <f>E26*(S32^B13)*EXP(-B20*S33)</f>
        <v>9.6279132732407235E-3</v>
      </c>
      <c r="T35" s="5">
        <f>B23*(T32^(-B22/B24))*EXP(B21*T33/B24)</f>
        <v>99197661932.259323</v>
      </c>
      <c r="U35" s="2"/>
      <c r="V35" s="6">
        <f>E25*(V32^B13)*EXP(-B27*V33)</f>
        <v>2.178606321869395E-2</v>
      </c>
      <c r="W35" s="5">
        <f>E26*(W32^B13)*EXP(-B20*W33)</f>
        <v>1.2999577901076304E-2</v>
      </c>
      <c r="X35" s="5">
        <f>B23*(X32^(-B22/B24))*EXP(B21*X33/B24)</f>
        <v>8125668330.1973372</v>
      </c>
      <c r="Y35" s="2"/>
      <c r="Z35" s="6">
        <f>E25*(Z32^B13)*EXP(-B27*Z33)</f>
        <v>2.8622290377048824E-2</v>
      </c>
      <c r="AA35" s="5">
        <f>E26*(AA32^B13)*EXP(-B20*AA33)</f>
        <v>1.7078702550739153E-2</v>
      </c>
      <c r="AB35" s="5">
        <f>B23*(AB32^(-B22/B24))*EXP(B21*AB33/B24)</f>
        <v>835883128.3572377</v>
      </c>
      <c r="AC35" s="2"/>
      <c r="AD35" s="6">
        <f>E25*(AD32^B13)*EXP(-B27*AD33)</f>
        <v>3.675707135213184E-2</v>
      </c>
      <c r="AE35" s="5">
        <f>E26*(AE32^B13)*EXP(-B20*AE33)</f>
        <v>2.1932664367165233E-2</v>
      </c>
      <c r="AF35" s="5">
        <f>B23*(AF32^(-B22/B24))*EXP(B21*AF33/B24)</f>
        <v>103954009.10821877</v>
      </c>
      <c r="AG35" s="2"/>
      <c r="AI35" s="6"/>
      <c r="AJ35" s="5">
        <f>E25*(AJ32^B13)*EXP(-B27*AJ33)</f>
        <v>3.6882655680448048E-3</v>
      </c>
      <c r="AK35" s="5">
        <f>E26*(AK32^B13)*EXP(-B20*AK33)</f>
        <v>2.316075632646014E-3</v>
      </c>
      <c r="AL35" s="5">
        <f>B23*(AL32^(-B22/B24))*EXP(B21*AL33/B24)</f>
        <v>1.8384604902817032E+16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2.4828730672912941E-2</v>
      </c>
      <c r="C38" s="5">
        <f>C35</f>
        <v>1.8204095267058393E-2</v>
      </c>
      <c r="D38" s="5">
        <f>E27*(1-EXP(-((A38/D35)^B24)))</f>
        <v>1.0667343967517215E-4</v>
      </c>
      <c r="E38" s="7">
        <f>B38+C38+D38</f>
        <v>4.3139499379646506E-2</v>
      </c>
      <c r="F38" s="13">
        <f>F35*A38^0.167</f>
        <v>2.9932033207300555E-2</v>
      </c>
      <c r="G38" s="5">
        <f>G35</f>
        <v>1.9894134625126625E-2</v>
      </c>
      <c r="H38" s="5">
        <f>E27*(1-EXP(-((A38/H35)^B24)))</f>
        <v>1.6625470306103087E-4</v>
      </c>
      <c r="I38" s="7">
        <f>F38+G38+H38</f>
        <v>4.9992422535488211E-2</v>
      </c>
      <c r="J38" s="13">
        <f>J35*A38^0.167</f>
        <v>3.675707135213184E-2</v>
      </c>
      <c r="K38" s="5">
        <f>K35</f>
        <v>2.1932664367165233E-2</v>
      </c>
      <c r="L38" s="5">
        <f>E27*(1-EXP(-((A38/L35)^B24)))</f>
        <v>2.707052613615337E-4</v>
      </c>
      <c r="M38" s="7">
        <f>J38+K38+L38</f>
        <v>5.8960440980658606E-2</v>
      </c>
      <c r="N38" s="13">
        <f>N35*A38^0.167</f>
        <v>4.5127993641648372E-2</v>
      </c>
      <c r="O38" s="5">
        <f>O35</f>
        <v>2.4177447507990345E-2</v>
      </c>
      <c r="P38" s="5">
        <f>E27*(1-EXP(-((A38/P35)^B24)))</f>
        <v>4.4046845894780013E-4</v>
      </c>
      <c r="Q38" s="7">
        <f>N38+O38+P38</f>
        <v>6.9745909608586509E-2</v>
      </c>
      <c r="R38" s="13">
        <f>R35*A38^0.167</f>
        <v>1.6135472153873422E-2</v>
      </c>
      <c r="S38" s="5">
        <f>S35</f>
        <v>9.6279132732407235E-3</v>
      </c>
      <c r="T38" s="5">
        <f>E27*(1-EXP(-((A38/T35)^B24)))</f>
        <v>2.2912759961202753E-5</v>
      </c>
      <c r="U38" s="7">
        <f>R38+S38+T38</f>
        <v>2.5786298187075347E-2</v>
      </c>
      <c r="V38" s="13">
        <f>V35*A38^0.167</f>
        <v>2.178606321869395E-2</v>
      </c>
      <c r="W38" s="5">
        <f>W35</f>
        <v>1.2999577901076304E-2</v>
      </c>
      <c r="X38" s="5">
        <f>E27*(1-EXP(-((A38/X35)^B24)))</f>
        <v>5.6394110726963943E-5</v>
      </c>
      <c r="Y38" s="7">
        <f>V38+W38+X38</f>
        <v>3.4842035230497219E-2</v>
      </c>
      <c r="Z38" s="13">
        <f>Z35*A38^0.167</f>
        <v>2.8622290377048824E-2</v>
      </c>
      <c r="AA38" s="5">
        <f>AA35</f>
        <v>1.7078702550739153E-2</v>
      </c>
      <c r="AB38" s="5">
        <f>E27*(1-EXP(-((A38/AB35)^B24)))</f>
        <v>1.2786041839373718E-4</v>
      </c>
      <c r="AC38" s="7">
        <f>Z38+AA38+AB38</f>
        <v>4.5828853346181718E-2</v>
      </c>
      <c r="AD38" s="13">
        <f>AD35*A38^0.167</f>
        <v>3.675707135213184E-2</v>
      </c>
      <c r="AE38" s="5">
        <f>AE35</f>
        <v>2.1932664367165233E-2</v>
      </c>
      <c r="AF38" s="5">
        <f>E27*(1-EXP(-((A38/AF35)^B24)))</f>
        <v>2.707052613615337E-4</v>
      </c>
      <c r="AG38" s="7">
        <f>AD38+AE38+AF38</f>
        <v>5.8960440980658606E-2</v>
      </c>
      <c r="AI38" s="13">
        <v>1000</v>
      </c>
      <c r="AJ38" s="20">
        <f>AJ35*AI38^0.167</f>
        <v>1.1690206539538431E-2</v>
      </c>
      <c r="AK38" s="5">
        <f>AK35</f>
        <v>2.316075632646014E-3</v>
      </c>
      <c r="AL38" s="5">
        <f>E27*(1-EXP(-((AI38/AL35)^B24)))</f>
        <v>3.4965086652105879E-6</v>
      </c>
      <c r="AM38" s="20">
        <f>AJ38+AK38+AL38</f>
        <v>1.4009778680849657E-2</v>
      </c>
      <c r="AN38" s="7">
        <f>AJ38*AN35^0.67</f>
        <v>7.3473729855611748E-3</v>
      </c>
    </row>
    <row r="39" spans="1:40">
      <c r="A39" s="13">
        <v>2</v>
      </c>
      <c r="B39" s="13">
        <f>B35*A39^0.167</f>
        <v>2.7875747809375438E-2</v>
      </c>
      <c r="C39" s="5">
        <f>C35</f>
        <v>1.8204095267058393E-2</v>
      </c>
      <c r="D39" s="5">
        <f>E27*(1-EXP(-((A39/D35)^B24)))</f>
        <v>1.3689752151665517E-4</v>
      </c>
      <c r="E39" s="7">
        <f t="shared" ref="E39:E50" si="2">B39+C39+D39</f>
        <v>4.621674059795048E-2</v>
      </c>
      <c r="F39" s="13">
        <f>F35*A39^0.167</f>
        <v>3.360533488805495E-2</v>
      </c>
      <c r="G39" s="5">
        <f>G35</f>
        <v>1.9894134625126625E-2</v>
      </c>
      <c r="H39" s="5">
        <f>E27*(1-EXP(-((A39/H35)^B24)))</f>
        <v>2.1335146084024479E-4</v>
      </c>
      <c r="I39" s="7">
        <f t="shared" ref="I39:I50" si="3">F39+G39+H39</f>
        <v>5.3712820974021816E-2</v>
      </c>
      <c r="J39" s="13">
        <f>J35*A39^0.167</f>
        <v>4.1267951419726549E-2</v>
      </c>
      <c r="K39" s="5">
        <f>K35</f>
        <v>2.1932664367165233E-2</v>
      </c>
      <c r="L39" s="5">
        <f>E27*(1-EXP(-((A39/L35)^B24)))</f>
        <v>3.4736615972168894E-4</v>
      </c>
      <c r="M39" s="7">
        <f t="shared" ref="M39:M50" si="4">J39+K39+L39</f>
        <v>6.3547981946613472E-2</v>
      </c>
      <c r="N39" s="13">
        <f>N35*A39^0.167</f>
        <v>5.0666165196680213E-2</v>
      </c>
      <c r="O39" s="5">
        <f>O35</f>
        <v>2.4177447507990345E-2</v>
      </c>
      <c r="P39" s="5">
        <f>E27*(1-EXP(-((A39/P35)^B24)))</f>
        <v>5.6513919833662987E-4</v>
      </c>
      <c r="Q39" s="7">
        <f t="shared" ref="Q39:Q50" si="5">N39+O39+P39</f>
        <v>7.5408751903007193E-2</v>
      </c>
      <c r="R39" s="13">
        <f>R35*A39^0.167</f>
        <v>1.8115640242425877E-2</v>
      </c>
      <c r="S39" s="5">
        <f>S35</f>
        <v>9.6279132732407235E-3</v>
      </c>
      <c r="T39" s="5">
        <f>E27*(1-EXP(-((A39/T35)^B24)))</f>
        <v>2.9406371266453557E-5</v>
      </c>
      <c r="U39" s="7">
        <f t="shared" ref="U39:U50" si="6">R39+S39+T39</f>
        <v>2.7772959886933055E-2</v>
      </c>
      <c r="V39" s="13">
        <f>V35*A39^0.167</f>
        <v>2.4459679878277605E-2</v>
      </c>
      <c r="W39" s="5">
        <f>W35</f>
        <v>1.2999577901076304E-2</v>
      </c>
      <c r="X39" s="5">
        <f>E27*(1-EXP(-((A39/X35)^B24)))</f>
        <v>7.2374886083338805E-5</v>
      </c>
      <c r="Y39" s="7">
        <f t="shared" ref="Y39:Y50" si="7">V39+W39+X39</f>
        <v>3.7531632665437249E-2</v>
      </c>
      <c r="Z39" s="13">
        <f>Z35*A39^0.167</f>
        <v>3.2134858555124012E-2</v>
      </c>
      <c r="AA39" s="5">
        <f>AA35</f>
        <v>1.7078702550739153E-2</v>
      </c>
      <c r="AB39" s="5">
        <f>E27*(1-EXP(-((A39/AB35)^B24)))</f>
        <v>1.6408510058142618E-4</v>
      </c>
      <c r="AC39" s="7">
        <f t="shared" ref="AC39:AC50" si="8">Z39+AA39+AB39</f>
        <v>4.9377646206444595E-2</v>
      </c>
      <c r="AD39" s="13">
        <f>AD35*A39^0.167</f>
        <v>4.1267951419726549E-2</v>
      </c>
      <c r="AE39" s="5">
        <f>AE35</f>
        <v>2.1932664367165233E-2</v>
      </c>
      <c r="AF39" s="5">
        <f>E27*(1-EXP(-((A39/AF35)^B24)))</f>
        <v>3.4736615972168894E-4</v>
      </c>
      <c r="AG39" s="7">
        <f t="shared" ref="AG39:AG50" si="9">AD39+AE39+AF39</f>
        <v>6.3547981946613472E-2</v>
      </c>
      <c r="AI39" s="13">
        <v>3000</v>
      </c>
      <c r="AJ39" s="20">
        <f>AJ35*AI39^0.167</f>
        <v>1.4044343201384512E-2</v>
      </c>
      <c r="AK39" s="5">
        <f>AK35</f>
        <v>2.316075632646014E-3</v>
      </c>
      <c r="AL39" s="5">
        <f>E27*(1-EXP(-((AI39/AL35)^B24)))</f>
        <v>5.1927389815691859E-6</v>
      </c>
      <c r="AM39" s="20">
        <f t="shared" ref="AM39:AM54" si="10">AJ39+AK39+AL39</f>
        <v>1.6365611573012095E-2</v>
      </c>
      <c r="AN39" s="7">
        <f>AJ39*AN35^0.67</f>
        <v>8.8269636202575226E-3</v>
      </c>
    </row>
    <row r="40" spans="1:40">
      <c r="A40" s="13">
        <v>4</v>
      </c>
      <c r="B40" s="13">
        <f>B35*A40^0.167</f>
        <v>3.1296699221907268E-2</v>
      </c>
      <c r="C40" s="5">
        <f>C35</f>
        <v>1.8204095267058393E-2</v>
      </c>
      <c r="D40" s="5">
        <f>E27*(1-EXP(-((A40/D35)^B24)))</f>
        <v>1.7568146387779483E-4</v>
      </c>
      <c r="E40" s="7">
        <f t="shared" si="2"/>
        <v>4.9676475952843455E-2</v>
      </c>
      <c r="F40" s="13">
        <f>F35*A40^0.167</f>
        <v>3.7729429374776899E-2</v>
      </c>
      <c r="G40" s="5">
        <f>G35</f>
        <v>1.9894134625126625E-2</v>
      </c>
      <c r="H40" s="5">
        <f>E27*(1-EXP(-((A40/H35)^B24)))</f>
        <v>2.7378104937872985E-4</v>
      </c>
      <c r="I40" s="7">
        <f t="shared" si="3"/>
        <v>5.7897345049282255E-2</v>
      </c>
      <c r="J40" s="13">
        <f>J35*A40^0.167</f>
        <v>4.6332413104019983E-2</v>
      </c>
      <c r="K40" s="5">
        <f>K35</f>
        <v>2.1932664367165233E-2</v>
      </c>
      <c r="L40" s="5">
        <f>E27*(1-EXP(-((A40/L35)^B24)))</f>
        <v>4.4571336270260464E-4</v>
      </c>
      <c r="M40" s="7">
        <f t="shared" si="4"/>
        <v>6.8710790833887814E-2</v>
      </c>
      <c r="N40" s="13">
        <f>N35*A40^0.167</f>
        <v>5.688398904063318E-2</v>
      </c>
      <c r="O40" s="5">
        <f>O35</f>
        <v>2.4177447507990345E-2</v>
      </c>
      <c r="P40" s="5">
        <f>E27*(1-EXP(-((A40/P35)^B24)))</f>
        <v>7.2503532991222044E-4</v>
      </c>
      <c r="Q40" s="7">
        <f t="shared" si="5"/>
        <v>8.1786471878535744E-2</v>
      </c>
      <c r="R40" s="13">
        <f>R35*A40^0.167</f>
        <v>2.0338817374750268E-2</v>
      </c>
      <c r="S40" s="5">
        <f>S35</f>
        <v>9.6279132732407235E-3</v>
      </c>
      <c r="T40" s="5">
        <f>E27*(1-EXP(-((A40/T35)^B24)))</f>
        <v>3.7740143629493567E-5</v>
      </c>
      <c r="U40" s="7">
        <f t="shared" si="6"/>
        <v>3.0004470791620486E-2</v>
      </c>
      <c r="V40" s="13">
        <f>V35*A40^0.167</f>
        <v>2.7461406576405056E-2</v>
      </c>
      <c r="W40" s="5">
        <f>W35</f>
        <v>1.2999577901076304E-2</v>
      </c>
      <c r="X40" s="5">
        <f>E27*(1-EXP(-((A40/X35)^B24)))</f>
        <v>9.2883230667903613E-5</v>
      </c>
      <c r="Y40" s="7">
        <f t="shared" si="7"/>
        <v>4.0553867708149262E-2</v>
      </c>
      <c r="Z40" s="13">
        <f>Z35*A40^0.167</f>
        <v>3.607849409514309E-2</v>
      </c>
      <c r="AA40" s="5">
        <f>AA35</f>
        <v>1.7078702550739153E-2</v>
      </c>
      <c r="AB40" s="5">
        <f>E27*(1-EXP(-((A40/AB35)^B24)))</f>
        <v>2.1056756258359515E-4</v>
      </c>
      <c r="AC40" s="7">
        <f t="shared" si="8"/>
        <v>5.3367764208465833E-2</v>
      </c>
      <c r="AD40" s="13">
        <f>AD35*A40^0.167</f>
        <v>4.6332413104019983E-2</v>
      </c>
      <c r="AE40" s="5">
        <f>AE35</f>
        <v>2.1932664367165233E-2</v>
      </c>
      <c r="AF40" s="5">
        <f>E27*(1-EXP(-((A40/AF35)^B24)))</f>
        <v>4.4571336270260464E-4</v>
      </c>
      <c r="AG40" s="7">
        <f t="shared" si="9"/>
        <v>6.8710790833887814E-2</v>
      </c>
      <c r="AI40" s="13">
        <v>7000</v>
      </c>
      <c r="AJ40" s="20">
        <f>AJ35*AI40^0.167</f>
        <v>1.617907010780105E-2</v>
      </c>
      <c r="AK40" s="5">
        <f>AK35</f>
        <v>2.316075632646014E-3</v>
      </c>
      <c r="AL40" s="5">
        <f>E27*(1-EXP(-((AI40/AL35)^B24)))</f>
        <v>7.0447600539564176E-6</v>
      </c>
      <c r="AM40" s="20">
        <f t="shared" si="10"/>
        <v>1.8502190500501017E-2</v>
      </c>
      <c r="AN40" s="7">
        <f>AJ40*AN35^0.67</f>
        <v>1.0168653756416119E-2</v>
      </c>
    </row>
    <row r="41" spans="1:40">
      <c r="A41" s="13">
        <v>7</v>
      </c>
      <c r="B41" s="13">
        <f>B35*A41^0.167</f>
        <v>3.4362589992411659E-2</v>
      </c>
      <c r="C41" s="5">
        <f>C35</f>
        <v>1.8204095267058393E-2</v>
      </c>
      <c r="D41" s="5">
        <f>E27*(1-EXP(-((A41/D35)^B24)))</f>
        <v>2.148714759347475E-4</v>
      </c>
      <c r="E41" s="7">
        <f t="shared" si="2"/>
        <v>5.27815567354048E-2</v>
      </c>
      <c r="F41" s="13">
        <f>F35*A41^0.167</f>
        <v>4.1425483980291194E-2</v>
      </c>
      <c r="G41" s="5">
        <f>G35</f>
        <v>1.9894134625126625E-2</v>
      </c>
      <c r="H41" s="5">
        <f>E27*(1-EXP(-((A41/H35)^B24)))</f>
        <v>3.3483694971264401E-4</v>
      </c>
      <c r="I41" s="7">
        <f t="shared" si="3"/>
        <v>6.1654455555130466E-2</v>
      </c>
      <c r="J41" s="13">
        <f>J35*A41^0.167</f>
        <v>5.0871234169577548E-2</v>
      </c>
      <c r="K41" s="5">
        <f>K35</f>
        <v>2.1932664367165233E-2</v>
      </c>
      <c r="L41" s="5">
        <f>E27*(1-EXP(-((A41/L35)^B24)))</f>
        <v>5.4506163551981863E-4</v>
      </c>
      <c r="M41" s="7">
        <f t="shared" si="4"/>
        <v>7.3348960172262598E-2</v>
      </c>
      <c r="N41" s="13">
        <f>N35*A41^0.167</f>
        <v>6.2456464775297003E-2</v>
      </c>
      <c r="O41" s="5">
        <f>O35</f>
        <v>2.4177447507990345E-2</v>
      </c>
      <c r="P41" s="5">
        <f>E27*(1-EXP(-((A41/P35)^B24)))</f>
        <v>8.8651083542111431E-4</v>
      </c>
      <c r="Q41" s="7">
        <f t="shared" si="5"/>
        <v>8.752042311870846E-2</v>
      </c>
      <c r="R41" s="13">
        <f>R35*A41^0.167</f>
        <v>2.2331250890824467E-2</v>
      </c>
      <c r="S41" s="5">
        <f>S35</f>
        <v>9.6279132732407235E-3</v>
      </c>
      <c r="T41" s="5">
        <f>E27*(1-EXP(-((A41/T35)^B24)))</f>
        <v>4.616240934663433E-5</v>
      </c>
      <c r="U41" s="7">
        <f t="shared" si="6"/>
        <v>3.2005326573411826E-2</v>
      </c>
      <c r="V41" s="13">
        <f>V35*A41^0.167</f>
        <v>3.0151583977245291E-2</v>
      </c>
      <c r="W41" s="5">
        <f>W35</f>
        <v>1.2999577901076304E-2</v>
      </c>
      <c r="X41" s="5">
        <f>E27*(1-EXP(-((A41/X35)^B24)))</f>
        <v>1.1360812798606114E-4</v>
      </c>
      <c r="Y41" s="7">
        <f t="shared" si="7"/>
        <v>4.3264770006307657E-2</v>
      </c>
      <c r="Z41" s="13">
        <f>Z35*A41^0.167</f>
        <v>3.9612819593039979E-2</v>
      </c>
      <c r="AA41" s="5">
        <f>AA35</f>
        <v>1.7078702550739153E-2</v>
      </c>
      <c r="AB41" s="5">
        <f>E27*(1-EXP(-((A41/AB35)^B24)))</f>
        <v>2.5753495073318545E-4</v>
      </c>
      <c r="AC41" s="7">
        <f t="shared" si="8"/>
        <v>5.6949057094512319E-2</v>
      </c>
      <c r="AD41" s="13">
        <f>AD35*A41^0.167</f>
        <v>5.0871234169577548E-2</v>
      </c>
      <c r="AE41" s="5">
        <f>AE35</f>
        <v>2.1932664367165233E-2</v>
      </c>
      <c r="AF41" s="5">
        <f>E27*(1-EXP(-((A41/AF35)^B24)))</f>
        <v>5.4506163551981863E-4</v>
      </c>
      <c r="AG41" s="7">
        <f t="shared" si="9"/>
        <v>7.3348960172262598E-2</v>
      </c>
      <c r="AI41" s="13">
        <v>10000</v>
      </c>
      <c r="AJ41" s="20">
        <f>AJ35*AI41^0.167</f>
        <v>1.7172051577012182E-2</v>
      </c>
      <c r="AK41" s="5">
        <f>AK35</f>
        <v>2.316075632646014E-3</v>
      </c>
      <c r="AL41" s="5">
        <f>E27*(1-EXP(-((AI41/AL35)^B24)))</f>
        <v>8.0099518469605044E-6</v>
      </c>
      <c r="AM41" s="20">
        <f t="shared" si="10"/>
        <v>1.9496137161505157E-2</v>
      </c>
      <c r="AN41" s="7">
        <f>AJ41*AN35^0.67</f>
        <v>1.0792749250141483E-2</v>
      </c>
    </row>
    <row r="42" spans="1:40">
      <c r="A42" s="13">
        <v>10</v>
      </c>
      <c r="B42" s="13">
        <f>B35*A42^0.167</f>
        <v>3.6471574925984108E-2</v>
      </c>
      <c r="C42" s="5">
        <f>C35</f>
        <v>1.8204095267058393E-2</v>
      </c>
      <c r="D42" s="5">
        <f>E27*(1-EXP(-((A42/D35)^B24)))</f>
        <v>2.4429399009020869E-4</v>
      </c>
      <c r="E42" s="7">
        <f t="shared" si="2"/>
        <v>5.4919964183132712E-2</v>
      </c>
      <c r="F42" s="13">
        <f>F35*A42^0.167</f>
        <v>4.3967950121512618E-2</v>
      </c>
      <c r="G42" s="5">
        <f>G35</f>
        <v>1.9894134625126625E-2</v>
      </c>
      <c r="H42" s="5">
        <f>E27*(1-EXP(-((A42/H35)^B24)))</f>
        <v>3.8067140031814285E-4</v>
      </c>
      <c r="I42" s="7">
        <f t="shared" si="3"/>
        <v>6.4242756146957375E-2</v>
      </c>
      <c r="J42" s="13">
        <f>J35*A42^0.167</f>
        <v>5.3993427998377044E-2</v>
      </c>
      <c r="K42" s="5">
        <f>K35</f>
        <v>2.1932664367165233E-2</v>
      </c>
      <c r="L42" s="5">
        <f>E27*(1-EXP(-((A42/L35)^B24)))</f>
        <v>6.1962999223533178E-4</v>
      </c>
      <c r="M42" s="7">
        <f t="shared" si="4"/>
        <v>7.654572235777761E-2</v>
      </c>
      <c r="N42" s="13">
        <f>N35*A42^0.167</f>
        <v>6.6289695717562644E-2</v>
      </c>
      <c r="O42" s="5">
        <f>O35</f>
        <v>2.4177447507990345E-2</v>
      </c>
      <c r="P42" s="5">
        <f>E27*(1-EXP(-((A42/P35)^B24)))</f>
        <v>1.0076785261707772E-3</v>
      </c>
      <c r="Q42" s="7">
        <f t="shared" si="5"/>
        <v>9.1474821751723764E-2</v>
      </c>
      <c r="R42" s="13">
        <f>R35*A42^0.167</f>
        <v>2.3701819049015554E-2</v>
      </c>
      <c r="S42" s="5">
        <f>S35</f>
        <v>9.6279132732407235E-3</v>
      </c>
      <c r="T42" s="5">
        <f>E27*(1-EXP(-((A42/T35)^B24)))</f>
        <v>5.2486375340627643E-5</v>
      </c>
      <c r="U42" s="7">
        <f t="shared" si="6"/>
        <v>3.3382218697596909E-2</v>
      </c>
      <c r="V42" s="13">
        <f>V35*A42^0.167</f>
        <v>3.2002120748350064E-2</v>
      </c>
      <c r="W42" s="5">
        <f>W35</f>
        <v>1.2999577901076304E-2</v>
      </c>
      <c r="X42" s="5">
        <f>E27*(1-EXP(-((A42/X35)^B24)))</f>
        <v>1.2916887747622114E-4</v>
      </c>
      <c r="Y42" s="7">
        <f t="shared" si="7"/>
        <v>4.5130867526902589E-2</v>
      </c>
      <c r="Z42" s="13">
        <f>Z35*A42^0.167</f>
        <v>4.2044034461200204E-2</v>
      </c>
      <c r="AA42" s="5">
        <f>AA35</f>
        <v>1.7078702550739153E-2</v>
      </c>
      <c r="AB42" s="5">
        <f>E27*(1-EXP(-((A42/AB35)^B24)))</f>
        <v>2.9279529701271389E-4</v>
      </c>
      <c r="AC42" s="7">
        <f t="shared" si="8"/>
        <v>5.9415532308952072E-2</v>
      </c>
      <c r="AD42" s="13">
        <f>AD35*A42^0.167</f>
        <v>5.3993427998377044E-2</v>
      </c>
      <c r="AE42" s="5">
        <f>AE35</f>
        <v>2.1932664367165233E-2</v>
      </c>
      <c r="AF42" s="5">
        <f>E27*(1-EXP(-((A42/AF35)^B24)))</f>
        <v>6.1962999223533178E-4</v>
      </c>
      <c r="AG42" s="7">
        <f t="shared" si="9"/>
        <v>7.654572235777761E-2</v>
      </c>
      <c r="AI42" s="13">
        <v>30000</v>
      </c>
      <c r="AJ42" s="20">
        <f>AJ35*AI42^0.167</f>
        <v>2.0630104780762704E-2</v>
      </c>
      <c r="AK42" s="5">
        <f>AK35</f>
        <v>2.316075632646014E-3</v>
      </c>
      <c r="AL42" s="5">
        <f>E27*(1-EXP(-((AI42/AL35)^B24)))</f>
        <v>1.1895686423883451E-5</v>
      </c>
      <c r="AM42" s="20">
        <f t="shared" si="10"/>
        <v>2.2958076099832601E-2</v>
      </c>
      <c r="AN42" s="7">
        <f>AJ42*AN35^0.67</f>
        <v>1.2966158813602715E-2</v>
      </c>
    </row>
    <row r="43" spans="1:40">
      <c r="A43" s="13">
        <v>20</v>
      </c>
      <c r="B43" s="13">
        <f>B35*A43^0.167</f>
        <v>4.0947418466165036E-2</v>
      </c>
      <c r="C43" s="5">
        <f>C35</f>
        <v>1.8204095267058393E-2</v>
      </c>
      <c r="D43" s="5">
        <f>E27*(1-EXP(-((A43/D35)^B24)))</f>
        <v>3.1348112773773966E-4</v>
      </c>
      <c r="E43" s="7">
        <f t="shared" si="2"/>
        <v>5.9464994860961171E-2</v>
      </c>
      <c r="F43" s="13">
        <f>F35*A43^0.167</f>
        <v>4.936375948608613E-2</v>
      </c>
      <c r="G43" s="5">
        <f>G35</f>
        <v>1.9894134625126625E-2</v>
      </c>
      <c r="H43" s="5">
        <f>E27*(1-EXP(-((A43/H35)^B24)))</f>
        <v>4.8843699339113972E-4</v>
      </c>
      <c r="I43" s="7">
        <f t="shared" si="3"/>
        <v>6.974633110460389E-2</v>
      </c>
      <c r="J43" s="13">
        <f>J35*A43^0.167</f>
        <v>6.0619578264966854E-2</v>
      </c>
      <c r="K43" s="5">
        <f>K35</f>
        <v>2.1932664367165233E-2</v>
      </c>
      <c r="L43" s="5">
        <f>E27*(1-EXP(-((A43/L35)^B24)))</f>
        <v>7.9491381825489696E-4</v>
      </c>
      <c r="M43" s="7">
        <f t="shared" si="4"/>
        <v>8.3347156450386997E-2</v>
      </c>
      <c r="N43" s="13">
        <f>N35*A43^0.167</f>
        <v>7.4424861444848708E-2</v>
      </c>
      <c r="O43" s="5">
        <f>O35</f>
        <v>2.4177447507990345E-2</v>
      </c>
      <c r="P43" s="5">
        <f>E27*(1-EXP(-((A43/P35)^B24)))</f>
        <v>1.2923933873505828E-3</v>
      </c>
      <c r="Q43" s="7">
        <f t="shared" si="5"/>
        <v>9.9894702340189642E-2</v>
      </c>
      <c r="R43" s="13">
        <f>R35*A43^0.167</f>
        <v>2.6610539988442081E-2</v>
      </c>
      <c r="S43" s="5">
        <f>S35</f>
        <v>9.6279132732407235E-3</v>
      </c>
      <c r="T43" s="5">
        <f>E27*(1-EXP(-((A43/T35)^B24)))</f>
        <v>6.7359968698402827E-5</v>
      </c>
      <c r="U43" s="7">
        <f t="shared" si="6"/>
        <v>3.6305813230381206E-2</v>
      </c>
      <c r="V43" s="13">
        <f>V35*A43^0.167</f>
        <v>3.5929466515958915E-2</v>
      </c>
      <c r="W43" s="5">
        <f>W35</f>
        <v>1.2999577901076304E-2</v>
      </c>
      <c r="X43" s="5">
        <f>E27*(1-EXP(-((A43/X35)^B24)))</f>
        <v>1.6576411723943018E-4</v>
      </c>
      <c r="Y43" s="7">
        <f t="shared" si="7"/>
        <v>4.9094808534274649E-2</v>
      </c>
      <c r="Z43" s="13">
        <f>Z35*A43^0.167</f>
        <v>4.7203738159990488E-2</v>
      </c>
      <c r="AA43" s="5">
        <f>AA35</f>
        <v>1.7078702550739153E-2</v>
      </c>
      <c r="AB43" s="5">
        <f>E27*(1-EXP(-((A43/AB35)^B24)))</f>
        <v>3.7570621329489673E-4</v>
      </c>
      <c r="AC43" s="7">
        <f t="shared" si="8"/>
        <v>6.4658146924024537E-2</v>
      </c>
      <c r="AD43" s="13">
        <f>AD35*A43^0.167</f>
        <v>6.0619578264966854E-2</v>
      </c>
      <c r="AE43" s="5">
        <f>AE35</f>
        <v>2.1932664367165233E-2</v>
      </c>
      <c r="AF43" s="5">
        <f>E27*(1-EXP(-((A43/AF35)^B24)))</f>
        <v>7.9491381825489696E-4</v>
      </c>
      <c r="AG43" s="7">
        <f t="shared" si="9"/>
        <v>8.3347156450386997E-2</v>
      </c>
      <c r="AI43" s="13">
        <v>70000</v>
      </c>
      <c r="AJ43" s="20">
        <f>AJ35*AI43^0.167</f>
        <v>2.3765861229191342E-2</v>
      </c>
      <c r="AK43" s="5">
        <f>AK35</f>
        <v>2.316075632646014E-3</v>
      </c>
      <c r="AL43" s="5">
        <f>E27*(1-EXP(-((AI43/AL35)^B24)))</f>
        <v>1.6138260768408362E-5</v>
      </c>
      <c r="AM43" s="20">
        <f t="shared" si="10"/>
        <v>2.6098075122605764E-2</v>
      </c>
      <c r="AN43" s="7">
        <f>AJ43*AN35^0.67</f>
        <v>1.4937002711061648E-2</v>
      </c>
    </row>
    <row r="44" spans="1:40">
      <c r="A44" s="13">
        <v>40</v>
      </c>
      <c r="B44" s="13">
        <f>B35*A44^0.167</f>
        <v>4.5972543890575944E-2</v>
      </c>
      <c r="C44" s="5">
        <f>C35</f>
        <v>1.8204095267058393E-2</v>
      </c>
      <c r="D44" s="5">
        <f>E27*(1-EXP(-((A44/D35)^B24)))</f>
        <v>4.022439917734129E-4</v>
      </c>
      <c r="E44" s="7">
        <f t="shared" si="2"/>
        <v>6.457888314940774E-2</v>
      </c>
      <c r="F44" s="13">
        <f>F35*A44^0.167</f>
        <v>5.5421750249118197E-2</v>
      </c>
      <c r="G44" s="5">
        <f>G35</f>
        <v>1.9894134625126625E-2</v>
      </c>
      <c r="H44" s="5">
        <f>E27*(1-EXP(-((A44/H35)^B24)))</f>
        <v>6.2666433402551079E-4</v>
      </c>
      <c r="I44" s="7">
        <f t="shared" si="3"/>
        <v>7.594254920827033E-2</v>
      </c>
      <c r="J44" s="13">
        <f>J35*A44^0.167</f>
        <v>6.8058899115145982E-2</v>
      </c>
      <c r="K44" s="5">
        <f>K35</f>
        <v>2.1932664367165233E-2</v>
      </c>
      <c r="L44" s="5">
        <f>E27*(1-EXP(-((A44/L35)^B24)))</f>
        <v>1.0196609352387176E-3</v>
      </c>
      <c r="M44" s="7">
        <f t="shared" si="4"/>
        <v>9.1011224417549927E-2</v>
      </c>
      <c r="N44" s="13">
        <f>N35*A44^0.167</f>
        <v>8.3558386278991814E-2</v>
      </c>
      <c r="O44" s="5">
        <f>O35</f>
        <v>2.4177447507990345E-2</v>
      </c>
      <c r="P44" s="5">
        <f>E27*(1-EXP(-((A44/P35)^B24)))</f>
        <v>1.6572310767181554E-3</v>
      </c>
      <c r="Q44" s="7">
        <f t="shared" si="5"/>
        <v>0.10939306486370032</v>
      </c>
      <c r="R44" s="13">
        <f>R35*A44^0.167</f>
        <v>2.9876223297970319E-2</v>
      </c>
      <c r="S44" s="5">
        <f>S35</f>
        <v>9.6279132732407235E-3</v>
      </c>
      <c r="T44" s="5">
        <f>E27*(1-EXP(-((A44/T35)^B24)))</f>
        <v>8.6447567551242596E-5</v>
      </c>
      <c r="U44" s="7">
        <f t="shared" si="6"/>
        <v>3.9590584138762291E-2</v>
      </c>
      <c r="V44" s="13">
        <f>V35*A44^0.167</f>
        <v>4.0338781741143484E-2</v>
      </c>
      <c r="W44" s="5">
        <f>W35</f>
        <v>1.2999577901076304E-2</v>
      </c>
      <c r="X44" s="5">
        <f>E27*(1-EXP(-((A44/X35)^B24)))</f>
        <v>2.1272197250512263E-4</v>
      </c>
      <c r="Y44" s="7">
        <f t="shared" si="7"/>
        <v>5.355108161472491E-2</v>
      </c>
      <c r="Z44" s="13">
        <f>Z35*A44^0.167</f>
        <v>5.2996648034174774E-2</v>
      </c>
      <c r="AA44" s="5">
        <f>AA35</f>
        <v>1.7078702550739153E-2</v>
      </c>
      <c r="AB44" s="5">
        <f>E27*(1-EXP(-((A44/AB35)^B24)))</f>
        <v>4.8206782394230206E-4</v>
      </c>
      <c r="AC44" s="7">
        <f t="shared" si="8"/>
        <v>7.0557418408856237E-2</v>
      </c>
      <c r="AD44" s="13">
        <f>AD35*A44^0.167</f>
        <v>6.8058899115145982E-2</v>
      </c>
      <c r="AE44" s="5">
        <f>AE35</f>
        <v>2.1932664367165233E-2</v>
      </c>
      <c r="AF44" s="5">
        <f>E27*(1-EXP(-((A44/AF35)^B24)))</f>
        <v>1.0196609352387176E-3</v>
      </c>
      <c r="AG44" s="7">
        <f t="shared" si="9"/>
        <v>9.1011224417549927E-2</v>
      </c>
      <c r="AI44" s="13">
        <v>100000</v>
      </c>
      <c r="AJ44" s="20">
        <f>AJ35*AI44^0.167</f>
        <v>2.5224477802528997E-2</v>
      </c>
      <c r="AK44" s="5">
        <f>AK35</f>
        <v>2.316075632646014E-3</v>
      </c>
      <c r="AL44" s="5">
        <f>E27*(1-EXP(-((AI44/AL35)^B24)))</f>
        <v>1.8349284317379004E-5</v>
      </c>
      <c r="AM44" s="20">
        <f t="shared" si="10"/>
        <v>2.7558902719492389E-2</v>
      </c>
      <c r="AN44" s="7">
        <f>AJ44*AN35^0.67</f>
        <v>1.5853752981553965E-2</v>
      </c>
    </row>
    <row r="45" spans="1:40">
      <c r="A45" s="13">
        <v>70</v>
      </c>
      <c r="B45" s="13">
        <f>B35*A45^0.167</f>
        <v>5.0476111407755653E-2</v>
      </c>
      <c r="C45" s="5">
        <f>C35</f>
        <v>1.8204095267058393E-2</v>
      </c>
      <c r="D45" s="5">
        <f>E27*(1-EXP(-((A45/D35)^B24)))</f>
        <v>4.919145287082589E-4</v>
      </c>
      <c r="E45" s="7">
        <f t="shared" si="2"/>
        <v>6.9172121203522299E-2</v>
      </c>
      <c r="F45" s="13">
        <f>F35*A45^0.167</f>
        <v>6.0850981982764785E-2</v>
      </c>
      <c r="G45" s="5">
        <f>G35</f>
        <v>1.9894134625126625E-2</v>
      </c>
      <c r="H45" s="5">
        <f>E27*(1-EXP(-((A45/H35)^B24)))</f>
        <v>7.6627169418790151E-4</v>
      </c>
      <c r="I45" s="7">
        <f t="shared" si="3"/>
        <v>8.151138830207931E-2</v>
      </c>
      <c r="J45" s="13">
        <f>J35*A45^0.167</f>
        <v>7.4726092647867046E-2</v>
      </c>
      <c r="K45" s="5">
        <f>K35</f>
        <v>2.1932664367165233E-2</v>
      </c>
      <c r="L45" s="5">
        <f>E27*(1-EXP(-((A45/L35)^B24)))</f>
        <v>1.2465564562208378E-3</v>
      </c>
      <c r="M45" s="7">
        <f t="shared" si="4"/>
        <v>9.7905313471253114E-2</v>
      </c>
      <c r="N45" s="13">
        <f>N35*A45^0.167</f>
        <v>9.1743942317172325E-2</v>
      </c>
      <c r="O45" s="5">
        <f>O35</f>
        <v>2.4177447507990345E-2</v>
      </c>
      <c r="P45" s="5">
        <f>E27*(1-EXP(-((A45/P35)^B24)))</f>
        <v>2.0253045893380483E-3</v>
      </c>
      <c r="Q45" s="7">
        <f t="shared" si="5"/>
        <v>0.11794669441450072</v>
      </c>
      <c r="R45" s="13">
        <f>R35*A45^0.167</f>
        <v>3.2802961246190074E-2</v>
      </c>
      <c r="S45" s="5">
        <f>S35</f>
        <v>9.6279132732407235E-3</v>
      </c>
      <c r="T45" s="5">
        <f>E27*(1-EXP(-((A45/T35)^B24)))</f>
        <v>1.057368494499574E-4</v>
      </c>
      <c r="U45" s="7">
        <f t="shared" si="6"/>
        <v>4.2536611368880754E-2</v>
      </c>
      <c r="V45" s="13">
        <f>V35*A45^0.167</f>
        <v>4.4290454016761384E-2</v>
      </c>
      <c r="W45" s="5">
        <f>W35</f>
        <v>1.2999577901076304E-2</v>
      </c>
      <c r="X45" s="5">
        <f>E27*(1-EXP(-((A45/X35)^B24)))</f>
        <v>2.6016960441315281E-4</v>
      </c>
      <c r="Y45" s="7">
        <f t="shared" si="7"/>
        <v>5.7550201522250842E-2</v>
      </c>
      <c r="Z45" s="13">
        <f>Z35*A45^0.167</f>
        <v>5.8188311631782265E-2</v>
      </c>
      <c r="AA45" s="5">
        <f>AA35</f>
        <v>1.7078702550739153E-2</v>
      </c>
      <c r="AB45" s="5">
        <f>E27*(1-EXP(-((A45/AB35)^B24)))</f>
        <v>5.8950791161014096E-4</v>
      </c>
      <c r="AC45" s="7">
        <f t="shared" si="8"/>
        <v>7.5856522094131559E-2</v>
      </c>
      <c r="AD45" s="13">
        <f>AD35*A45^0.167</f>
        <v>7.4726092647867046E-2</v>
      </c>
      <c r="AE45" s="5">
        <f>AE35</f>
        <v>2.1932664367165233E-2</v>
      </c>
      <c r="AF45" s="5">
        <f>E27*(1-EXP(-((A45/AF35)^B24)))</f>
        <v>1.2465564562208378E-3</v>
      </c>
      <c r="AG45" s="7">
        <f t="shared" si="9"/>
        <v>9.7905313471253114E-2</v>
      </c>
      <c r="AI45" s="13">
        <v>300000</v>
      </c>
      <c r="AJ45" s="20">
        <f>AJ35*AI45^0.167</f>
        <v>3.0304103023008698E-2</v>
      </c>
      <c r="AK45" s="5">
        <f>AK35</f>
        <v>2.316075632646014E-3</v>
      </c>
      <c r="AL45" s="5">
        <f>E27*(1-EXP(-((AI45/AL35)^B24)))</f>
        <v>2.7250439113801769E-5</v>
      </c>
      <c r="AM45" s="20">
        <f t="shared" si="10"/>
        <v>3.2647429094768511E-2</v>
      </c>
      <c r="AN45" s="7">
        <f>AJ45*AN35^0.67</f>
        <v>1.9046331401404652E-2</v>
      </c>
    </row>
    <row r="46" spans="1:40">
      <c r="A46" s="13">
        <v>100</v>
      </c>
      <c r="B46" s="13">
        <f>B35*A46^0.167</f>
        <v>5.357405479583522E-2</v>
      </c>
      <c r="C46" s="5">
        <f>C35</f>
        <v>1.8204095267058393E-2</v>
      </c>
      <c r="D46" s="5">
        <f>E27*(1-EXP(-((A46/D35)^B24)))</f>
        <v>5.592217652916851E-4</v>
      </c>
      <c r="E46" s="7">
        <f t="shared" si="2"/>
        <v>7.233737182818531E-2</v>
      </c>
      <c r="F46" s="13">
        <f>F35*A46^0.167</f>
        <v>6.4585677307624725E-2</v>
      </c>
      <c r="G46" s="5">
        <f>G35</f>
        <v>1.9894134625126625E-2</v>
      </c>
      <c r="H46" s="5">
        <f>E27*(1-EXP(-((A46/H35)^B24)))</f>
        <v>8.7103970180850735E-4</v>
      </c>
      <c r="I46" s="7">
        <f t="shared" si="3"/>
        <v>8.5350851634559854E-2</v>
      </c>
      <c r="J46" s="13">
        <f>J35*A46^0.167</f>
        <v>7.9312365206888127E-2</v>
      </c>
      <c r="K46" s="5">
        <f>K35</f>
        <v>2.1932664367165233E-2</v>
      </c>
      <c r="L46" s="5">
        <f>E27*(1-EXP(-((A46/L35)^B24)))</f>
        <v>1.4167666672598258E-3</v>
      </c>
      <c r="M46" s="7">
        <f t="shared" si="4"/>
        <v>0.10266179624131319</v>
      </c>
      <c r="N46" s="13">
        <f>N35*A46^0.167</f>
        <v>9.7374675976543854E-2</v>
      </c>
      <c r="O46" s="5">
        <f>O35</f>
        <v>2.4177447507990345E-2</v>
      </c>
      <c r="P46" s="5">
        <f>E27*(1-EXP(-((A46/P35)^B24)))</f>
        <v>2.3012561903942067E-3</v>
      </c>
      <c r="Q46" s="7">
        <f t="shared" si="5"/>
        <v>0.1238533796749284</v>
      </c>
      <c r="R46" s="13">
        <f>R35*A46^0.167</f>
        <v>3.4816224829058912E-2</v>
      </c>
      <c r="S46" s="5">
        <f>S35</f>
        <v>9.6279132732407235E-3</v>
      </c>
      <c r="T46" s="5">
        <f>E27*(1-EXP(-((A46/T35)^B24)))</f>
        <v>1.2021979192235051E-4</v>
      </c>
      <c r="U46" s="7">
        <f t="shared" si="6"/>
        <v>4.4564357894221987E-2</v>
      </c>
      <c r="V46" s="13">
        <f>V35*A46^0.167</f>
        <v>4.700875610758342E-2</v>
      </c>
      <c r="W46" s="5">
        <f>W35</f>
        <v>1.2999577901076304E-2</v>
      </c>
      <c r="X46" s="5">
        <f>E27*(1-EXP(-((A46/X35)^B24)))</f>
        <v>2.9579041736186744E-4</v>
      </c>
      <c r="Y46" s="7">
        <f t="shared" si="7"/>
        <v>6.0304124426021587E-2</v>
      </c>
      <c r="Z46" s="13">
        <f>Z35*A46^0.167</f>
        <v>6.1759587038221271E-2</v>
      </c>
      <c r="AA46" s="5">
        <f>AA35</f>
        <v>1.7078702550739153E-2</v>
      </c>
      <c r="AB46" s="5">
        <f>E27*(1-EXP(-((A46/AB35)^B24)))</f>
        <v>6.7014702927495958E-4</v>
      </c>
      <c r="AC46" s="7">
        <f t="shared" si="8"/>
        <v>7.9508436618235381E-2</v>
      </c>
      <c r="AD46" s="13">
        <f>AD35*A46^0.167</f>
        <v>7.9312365206888127E-2</v>
      </c>
      <c r="AE46" s="5">
        <f>AE35</f>
        <v>2.1932664367165233E-2</v>
      </c>
      <c r="AF46" s="5">
        <f>E27*(1-EXP(-((A46/AF35)^B24)))</f>
        <v>1.4167666672598258E-3</v>
      </c>
      <c r="AG46" s="7">
        <f t="shared" si="9"/>
        <v>0.10266179624131319</v>
      </c>
      <c r="AI46" s="13">
        <v>700000</v>
      </c>
      <c r="AJ46" s="20">
        <f>AJ35*AI46^0.167</f>
        <v>3.4910298070396729E-2</v>
      </c>
      <c r="AK46" s="5">
        <f>AK35</f>
        <v>2.316075632646014E-3</v>
      </c>
      <c r="AL46" s="5">
        <f>E27*(1-EXP(-((AI46/AL35)^B24)))</f>
        <v>3.6968771489022774E-5</v>
      </c>
      <c r="AM46" s="20">
        <f t="shared" si="10"/>
        <v>3.7263342474531766E-2</v>
      </c>
      <c r="AN46" s="7">
        <f>AJ46*AN35^0.67</f>
        <v>2.1941355791516133E-2</v>
      </c>
    </row>
    <row r="47" spans="1:40">
      <c r="A47" s="13">
        <v>200</v>
      </c>
      <c r="B47" s="13">
        <f>B35*A47^0.167</f>
        <v>6.0148738986629535E-2</v>
      </c>
      <c r="C47" s="5">
        <f>C35</f>
        <v>1.8204095267058393E-2</v>
      </c>
      <c r="D47" s="5">
        <f>E27*(1-EXP(-((A47/D35)^B24)))</f>
        <v>7.1744655606283429E-4</v>
      </c>
      <c r="E47" s="7">
        <f t="shared" si="2"/>
        <v>7.9070280809750759E-2</v>
      </c>
      <c r="F47" s="13">
        <f>F35*A47^0.167</f>
        <v>7.2511723472403616E-2</v>
      </c>
      <c r="G47" s="5">
        <f>G35</f>
        <v>1.9894134625126625E-2</v>
      </c>
      <c r="H47" s="5">
        <f>E27*(1-EXP(-((A47/H35)^B24)))</f>
        <v>1.1172520101785115E-3</v>
      </c>
      <c r="I47" s="7">
        <f t="shared" si="3"/>
        <v>9.3523110107708751E-2</v>
      </c>
      <c r="J47" s="13">
        <f>J35*A47^0.167</f>
        <v>8.9045691453098805E-2</v>
      </c>
      <c r="K47" s="5">
        <f>K35</f>
        <v>2.1932664367165233E-2</v>
      </c>
      <c r="L47" s="5">
        <f>E27*(1-EXP(-((A47/L35)^B24)))</f>
        <v>1.8165601735054603E-3</v>
      </c>
      <c r="M47" s="7">
        <f t="shared" si="4"/>
        <v>0.11279491599376949</v>
      </c>
      <c r="N47" s="13">
        <f>N35*A47^0.167</f>
        <v>0.10932463468634214</v>
      </c>
      <c r="O47" s="5">
        <f>O35</f>
        <v>2.4177447507990345E-2</v>
      </c>
      <c r="P47" s="5">
        <f>E27*(1-EXP(-((A47/P35)^B24)))</f>
        <v>2.9488571298674571E-3</v>
      </c>
      <c r="Q47" s="7">
        <f t="shared" si="5"/>
        <v>0.13645093932419994</v>
      </c>
      <c r="R47" s="13">
        <f>R35*A47^0.167</f>
        <v>3.9088921451315491E-2</v>
      </c>
      <c r="S47" s="5">
        <f>S35</f>
        <v>9.6279132732407235E-3</v>
      </c>
      <c r="T47" s="5">
        <f>E27*(1-EXP(-((A47/T35)^B24)))</f>
        <v>1.5428057752028454E-4</v>
      </c>
      <c r="U47" s="7">
        <f t="shared" si="6"/>
        <v>4.8871115302076495E-2</v>
      </c>
      <c r="V47" s="13">
        <f>V35*A47^0.167</f>
        <v>5.2777737507017475E-2</v>
      </c>
      <c r="W47" s="5">
        <f>W35</f>
        <v>1.2999577901076304E-2</v>
      </c>
      <c r="X47" s="5">
        <f>E27*(1-EXP(-((A47/X35)^B24)))</f>
        <v>3.7954868880766342E-4</v>
      </c>
      <c r="Y47" s="7">
        <f t="shared" si="7"/>
        <v>6.6156864096901441E-2</v>
      </c>
      <c r="Z47" s="13">
        <f>Z35*A47^0.167</f>
        <v>6.9338811386230562E-2</v>
      </c>
      <c r="AA47" s="5">
        <f>AA35</f>
        <v>1.7078702550739153E-2</v>
      </c>
      <c r="AB47" s="5">
        <f>E27*(1-EXP(-((A47/AB35)^B24)))</f>
        <v>8.5969175763111008E-4</v>
      </c>
      <c r="AC47" s="7">
        <f t="shared" si="8"/>
        <v>8.7277205694600818E-2</v>
      </c>
      <c r="AD47" s="13">
        <f>AD35*A47^0.167</f>
        <v>8.9045691453098805E-2</v>
      </c>
      <c r="AE47" s="5">
        <f>AE35</f>
        <v>2.1932664367165233E-2</v>
      </c>
      <c r="AF47" s="5">
        <f>E27*(1-EXP(-((A47/AF35)^B24)))</f>
        <v>1.8165601735054603E-3</v>
      </c>
      <c r="AG47" s="7">
        <f t="shared" si="9"/>
        <v>0.11279491599376949</v>
      </c>
      <c r="AI47" s="13">
        <v>1000000</v>
      </c>
      <c r="AJ47" s="20">
        <f>AJ35*AI47^0.167</f>
        <v>3.7052898283979251E-2</v>
      </c>
      <c r="AK47" s="5">
        <f>AK35</f>
        <v>2.316075632646014E-3</v>
      </c>
      <c r="AL47" s="5">
        <f>E27*(1-EXP(-((AI47/AL35)^B24)))</f>
        <v>4.2033392738302134E-5</v>
      </c>
      <c r="AM47" s="20">
        <f t="shared" si="10"/>
        <v>3.9411007309363567E-2</v>
      </c>
      <c r="AN47" s="7">
        <f>AJ47*AN35^0.67</f>
        <v>2.3287994353879411E-2</v>
      </c>
    </row>
    <row r="48" spans="1:40">
      <c r="A48" s="13">
        <v>400</v>
      </c>
      <c r="B48" s="13">
        <f>B35*A48^0.167</f>
        <v>6.7530277771003011E-2</v>
      </c>
      <c r="C48" s="5">
        <f>C35</f>
        <v>1.8204095267058393E-2</v>
      </c>
      <c r="D48" s="5">
        <f>E27*(1-EXP(-((A48/D35)^B24)))</f>
        <v>9.2033983955328209E-4</v>
      </c>
      <c r="E48" s="7">
        <f t="shared" si="2"/>
        <v>8.6654712877614684E-2</v>
      </c>
      <c r="F48" s="13">
        <f>F35*A48^0.167</f>
        <v>8.1410465293945244E-2</v>
      </c>
      <c r="G48" s="5">
        <f>G35</f>
        <v>1.9894134625126625E-2</v>
      </c>
      <c r="H48" s="5">
        <f>E27*(1-EXP(-((A48/H35)^B24)))</f>
        <v>1.4328192312886524E-3</v>
      </c>
      <c r="I48" s="7">
        <f t="shared" si="3"/>
        <v>0.10273741915036053</v>
      </c>
      <c r="J48" s="13">
        <f>J35*A48^0.167</f>
        <v>9.9973505337750859E-2</v>
      </c>
      <c r="K48" s="5">
        <f>K35</f>
        <v>2.1932664367165233E-2</v>
      </c>
      <c r="L48" s="5">
        <f>E27*(1-EXP(-((A48/L35)^B24)))</f>
        <v>2.3285340483435242E-3</v>
      </c>
      <c r="M48" s="7">
        <f t="shared" si="4"/>
        <v>0.12423470375325962</v>
      </c>
      <c r="N48" s="13">
        <f>N35*A48^0.167</f>
        <v>0.1227411093227278</v>
      </c>
      <c r="O48" s="5">
        <f>O35</f>
        <v>2.4177447507990345E-2</v>
      </c>
      <c r="P48" s="5">
        <f>E27*(1-EXP(-((A48/P35)^B24)))</f>
        <v>3.7770237213848208E-3</v>
      </c>
      <c r="Q48" s="7">
        <f t="shared" si="5"/>
        <v>0.15069558055210297</v>
      </c>
      <c r="R48" s="13">
        <f>R35*A48^0.167</f>
        <v>4.3885969479144513E-2</v>
      </c>
      <c r="S48" s="5">
        <f>S35</f>
        <v>9.6279132732407235E-3</v>
      </c>
      <c r="T48" s="5">
        <f>E27*(1-EXP(-((A48/T35)^B24)))</f>
        <v>1.9798690904777253E-4</v>
      </c>
      <c r="U48" s="7">
        <f t="shared" si="6"/>
        <v>5.3711869661433008E-2</v>
      </c>
      <c r="V48" s="13">
        <f>V35*A48^0.167</f>
        <v>5.9254696507706289E-2</v>
      </c>
      <c r="W48" s="5">
        <f>W35</f>
        <v>1.2999577901076304E-2</v>
      </c>
      <c r="X48" s="5">
        <f>E27*(1-EXP(-((A48/X35)^B24)))</f>
        <v>4.8699682183298866E-4</v>
      </c>
      <c r="Y48" s="7">
        <f t="shared" si="7"/>
        <v>7.2741271230615592E-2</v>
      </c>
      <c r="Z48" s="13">
        <f>Z35*A48^0.167</f>
        <v>7.7848168924442504E-2</v>
      </c>
      <c r="AA48" s="5">
        <f>AA35</f>
        <v>1.7078702550739153E-2</v>
      </c>
      <c r="AB48" s="5">
        <f>E27*(1-EXP(-((A48/AB35)^B24)))</f>
        <v>1.102704933250374E-3</v>
      </c>
      <c r="AC48" s="7">
        <f t="shared" si="8"/>
        <v>9.602957640843203E-2</v>
      </c>
      <c r="AD48" s="13">
        <f>AD35*A48^0.167</f>
        <v>9.9973505337750859E-2</v>
      </c>
      <c r="AE48" s="5">
        <f>AE35</f>
        <v>2.1932664367165233E-2</v>
      </c>
      <c r="AF48" s="5">
        <f>E27*(1-EXP(-((A48/AF35)^B24)))</f>
        <v>2.3285340483435242E-3</v>
      </c>
      <c r="AG48" s="7">
        <f t="shared" si="9"/>
        <v>0.12423470375325962</v>
      </c>
      <c r="AI48" s="13">
        <v>3000000</v>
      </c>
      <c r="AJ48" s="20">
        <f>AJ35*AI48^0.167</f>
        <v>4.4514493250924429E-2</v>
      </c>
      <c r="AK48" s="5">
        <f>AK35</f>
        <v>2.316075632646014E-3</v>
      </c>
      <c r="AL48" s="5">
        <f>E27*(1-EXP(-((AI48/AL35)^B24)))</f>
        <v>6.2421880207755211E-5</v>
      </c>
      <c r="AM48" s="20">
        <f t="shared" si="10"/>
        <v>4.6892990763778196E-2</v>
      </c>
      <c r="AN48" s="7">
        <f>AJ48*AN35^0.67</f>
        <v>2.7977656688236836E-2</v>
      </c>
    </row>
    <row r="49" spans="1:40">
      <c r="A49" s="13">
        <v>700</v>
      </c>
      <c r="B49" s="13">
        <f>B35*A49^0.167</f>
        <v>7.4145686440131642E-2</v>
      </c>
      <c r="C49" s="5">
        <f>C35</f>
        <v>1.8204095267058393E-2</v>
      </c>
      <c r="D49" s="5">
        <f>E27*(1-EXP(-((A49/D35)^B24)))</f>
        <v>1.1251944001009625E-3</v>
      </c>
      <c r="E49" s="7">
        <f t="shared" si="2"/>
        <v>9.3474976107290997E-2</v>
      </c>
      <c r="F49" s="13">
        <f>F35*A49^0.167</f>
        <v>8.938560645491668E-2</v>
      </c>
      <c r="G49" s="5">
        <f>G35</f>
        <v>1.9894134625126625E-2</v>
      </c>
      <c r="H49" s="5">
        <f>E27*(1-EXP(-((A49/H35)^B24)))</f>
        <v>1.7512619846274406E-3</v>
      </c>
      <c r="I49" s="7">
        <f t="shared" si="3"/>
        <v>0.11103100306467074</v>
      </c>
      <c r="J49" s="13">
        <f>J35*A49^0.167</f>
        <v>0.10976712111610205</v>
      </c>
      <c r="K49" s="5">
        <f>K35</f>
        <v>2.1932664367165233E-2</v>
      </c>
      <c r="L49" s="5">
        <f>E27*(1-EXP(-((A49/L35)^B24)))</f>
        <v>2.8446758631459415E-3</v>
      </c>
      <c r="M49" s="7">
        <f t="shared" si="4"/>
        <v>0.13454446134641321</v>
      </c>
      <c r="N49" s="13">
        <f>N35*A49^0.167</f>
        <v>0.13476508768433759</v>
      </c>
      <c r="O49" s="5">
        <f>O35</f>
        <v>2.4177447507990345E-2</v>
      </c>
      <c r="P49" s="5">
        <f>E27*(1-EXP(-((A49/P35)^B24)))</f>
        <v>4.6106257051526291E-3</v>
      </c>
      <c r="Q49" s="7">
        <f t="shared" si="5"/>
        <v>0.16355316089748057</v>
      </c>
      <c r="R49" s="13">
        <f>R35*A49^0.167</f>
        <v>4.8185131759062007E-2</v>
      </c>
      <c r="S49" s="5">
        <f>S35</f>
        <v>9.6279132732407235E-3</v>
      </c>
      <c r="T49" s="5">
        <f>E27*(1-EXP(-((A49/T35)^B24)))</f>
        <v>2.4214979741093051E-4</v>
      </c>
      <c r="U49" s="7">
        <f t="shared" si="6"/>
        <v>5.8055194829713663E-2</v>
      </c>
      <c r="V49" s="13">
        <f>V35*A49^0.167</f>
        <v>6.5059411753998153E-2</v>
      </c>
      <c r="W49" s="5">
        <f>W35</f>
        <v>1.2999577901076304E-2</v>
      </c>
      <c r="X49" s="5">
        <f>E27*(1-EXP(-((A49/X35)^B24)))</f>
        <v>5.9553387758633247E-4</v>
      </c>
      <c r="Y49" s="7">
        <f t="shared" si="7"/>
        <v>7.8654523532660794E-2</v>
      </c>
      <c r="Z49" s="13">
        <f>Z35*A49^0.167</f>
        <v>8.5474340007655233E-2</v>
      </c>
      <c r="AA49" s="5">
        <f>AA35</f>
        <v>1.7078702550739153E-2</v>
      </c>
      <c r="AB49" s="5">
        <f>E27*(1-EXP(-((A49/AB35)^B24)))</f>
        <v>1.3480193045112021E-3</v>
      </c>
      <c r="AC49" s="7">
        <f t="shared" si="8"/>
        <v>0.10390106186290558</v>
      </c>
      <c r="AD49" s="13">
        <f>AD35*A49^0.167</f>
        <v>0.10976712111610205</v>
      </c>
      <c r="AE49" s="5">
        <f>AE35</f>
        <v>2.1932664367165233E-2</v>
      </c>
      <c r="AF49" s="5">
        <f>E27*(1-EXP(-((A49/AF35)^B24)))</f>
        <v>2.8446758631459415E-3</v>
      </c>
      <c r="AG49" s="7">
        <f t="shared" si="9"/>
        <v>0.13454446134641321</v>
      </c>
      <c r="AI49" s="13">
        <v>7000000</v>
      </c>
      <c r="AJ49" s="20">
        <f>AJ35*AI49^0.167</f>
        <v>5.128065419598575E-2</v>
      </c>
      <c r="AK49" s="5">
        <f>AK35</f>
        <v>2.316075632646014E-3</v>
      </c>
      <c r="AL49" s="5">
        <f>E27*(1-EXP(-((AI49/AL35)^B24)))</f>
        <v>8.4680864983160533E-5</v>
      </c>
      <c r="AM49" s="20">
        <f t="shared" si="10"/>
        <v>5.3681410693614921E-2</v>
      </c>
      <c r="AN49" s="7">
        <f>AJ49*AN35^0.67</f>
        <v>3.2230234089291501E-2</v>
      </c>
    </row>
    <row r="50" spans="1:40" ht="15.75" thickBot="1">
      <c r="A50" s="13">
        <v>1000</v>
      </c>
      <c r="B50" s="14">
        <f>B35*A50^0.167</f>
        <v>7.8696336889534771E-2</v>
      </c>
      <c r="C50" s="15">
        <f>C35</f>
        <v>1.8204095267058393E-2</v>
      </c>
      <c r="D50" s="15">
        <f>E27*(1-EXP(-((A50/D35)^B24)))</f>
        <v>1.2788845244980998E-3</v>
      </c>
      <c r="E50" s="19">
        <f t="shared" si="2"/>
        <v>9.8179316681091269E-2</v>
      </c>
      <c r="F50" s="14">
        <f>F35*A50^0.167</f>
        <v>9.4871598556597145E-2</v>
      </c>
      <c r="G50" s="15">
        <f>G35</f>
        <v>1.9894134625126625E-2</v>
      </c>
      <c r="H50" s="15">
        <f>E27*(1-EXP(-((A50/H35)^B24)))</f>
        <v>1.9900550991510985E-3</v>
      </c>
      <c r="I50" s="19">
        <f t="shared" si="3"/>
        <v>0.11675578828087486</v>
      </c>
      <c r="J50" s="14">
        <f>J35*A50^0.167</f>
        <v>0.1165040173944851</v>
      </c>
      <c r="K50" s="15">
        <f>K35</f>
        <v>2.1932664367165233E-2</v>
      </c>
      <c r="L50" s="15">
        <f>E27*(1-EXP(-((A50/L35)^B24)))</f>
        <v>3.2313911627481432E-3</v>
      </c>
      <c r="M50" s="19">
        <f t="shared" si="4"/>
        <v>0.14166807292439848</v>
      </c>
      <c r="N50" s="14">
        <f>N35*A50^0.167</f>
        <v>0.14303622031900221</v>
      </c>
      <c r="O50" s="15">
        <f>O35</f>
        <v>2.4177447507990345E-2</v>
      </c>
      <c r="P50" s="15">
        <f>E27*(1-EXP(-((A50/P35)^B24)))</f>
        <v>5.2343351480847308E-3</v>
      </c>
      <c r="Q50" s="19">
        <f t="shared" si="5"/>
        <v>0.17244800297507726</v>
      </c>
      <c r="R50" s="14">
        <f>R35*A50^0.167</f>
        <v>5.1142467539761476E-2</v>
      </c>
      <c r="S50" s="15">
        <f>S35</f>
        <v>9.6279132732407235E-3</v>
      </c>
      <c r="T50" s="15">
        <f>E27*(1-EXP(-((A50/T35)^B24)))</f>
        <v>2.7530508208780074E-4</v>
      </c>
      <c r="U50" s="19">
        <f t="shared" si="6"/>
        <v>6.1045685895089997E-2</v>
      </c>
      <c r="V50" s="14">
        <f>V35*A50^0.167</f>
        <v>6.9052397125780887E-2</v>
      </c>
      <c r="W50" s="15">
        <f>W35</f>
        <v>1.2999577901076304E-2</v>
      </c>
      <c r="X50" s="15">
        <f>E27*(1-EXP(-((A50/X35)^B24)))</f>
        <v>6.7699594684310913E-4</v>
      </c>
      <c r="Y50" s="19">
        <f t="shared" si="7"/>
        <v>8.27289709737003E-2</v>
      </c>
      <c r="Z50" s="14">
        <f>Z35*A50^0.167</f>
        <v>9.072028029687676E-2</v>
      </c>
      <c r="AA50" s="15">
        <f>AA35</f>
        <v>1.7078702550739153E-2</v>
      </c>
      <c r="AB50" s="15">
        <f>E27*(1-EXP(-((A50/AB35)^B24)))</f>
        <v>1.5320323806658574E-3</v>
      </c>
      <c r="AC50" s="19">
        <f t="shared" si="8"/>
        <v>0.10933101522828177</v>
      </c>
      <c r="AD50" s="14">
        <f>AD35*A50^0.167</f>
        <v>0.1165040173944851</v>
      </c>
      <c r="AE50" s="15">
        <f>AE35</f>
        <v>2.1932664367165233E-2</v>
      </c>
      <c r="AF50" s="15">
        <f>E27*(1-EXP(-((A50/AF35)^B24)))</f>
        <v>3.2313911627481432E-3</v>
      </c>
      <c r="AG50" s="19">
        <f t="shared" si="9"/>
        <v>0.14166807292439848</v>
      </c>
      <c r="AI50" s="13">
        <v>10000000</v>
      </c>
      <c r="AJ50" s="20">
        <f>AJ35*AI50^0.167</f>
        <v>5.4427975952202473E-2</v>
      </c>
      <c r="AK50" s="5">
        <f>AK35</f>
        <v>2.316075632646014E-3</v>
      </c>
      <c r="AL50" s="5">
        <f>E27*(1-EXP(-((AI50/AL35)^B24)))</f>
        <v>9.6280402855764406E-5</v>
      </c>
      <c r="AM50" s="20">
        <f t="shared" si="10"/>
        <v>5.6840331987704253E-2</v>
      </c>
      <c r="AN50" s="7">
        <f>AJ50*AN35^0.67</f>
        <v>3.4208346860035481E-2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6.538850887228341E-2</v>
      </c>
      <c r="AK51" s="5">
        <f>AK35</f>
        <v>2.316075632646014E-3</v>
      </c>
      <c r="AL51" s="5">
        <f>E27*(1-EXP(-((AI51/AL35)^B24)))</f>
        <v>1.4297261772957512E-4</v>
      </c>
      <c r="AM51" s="20">
        <f t="shared" si="10"/>
        <v>6.7847557122659011E-2</v>
      </c>
      <c r="AN51" s="7">
        <f>AJ51*AN35^0.67</f>
        <v>4.1097115096249741E-2</v>
      </c>
    </row>
    <row r="52" spans="1:40">
      <c r="AI52" s="13">
        <v>70000000</v>
      </c>
      <c r="AJ52" s="20">
        <f>AJ35*AI52^0.167</f>
        <v>7.532750048325168E-2</v>
      </c>
      <c r="AK52" s="5">
        <f>AK35</f>
        <v>2.316075632646014E-3</v>
      </c>
      <c r="AL52" s="5">
        <f>E27*(1-EXP(-((AI52/AL35)^B24)))</f>
        <v>1.9394177249142677E-4</v>
      </c>
      <c r="AM52" s="20">
        <f t="shared" si="10"/>
        <v>7.7837517888389121E-2</v>
      </c>
      <c r="AN52" s="7">
        <f>AJ52*AN35^0.67</f>
        <v>4.7343837788373429E-2</v>
      </c>
    </row>
    <row r="53" spans="1:40">
      <c r="AI53" s="13">
        <v>100000000</v>
      </c>
      <c r="AJ53" s="20">
        <f>AJ35*AI53^0.167</f>
        <v>7.9950684115158696E-2</v>
      </c>
      <c r="AK53" s="5">
        <f>AK35</f>
        <v>2.316075632646014E-3</v>
      </c>
      <c r="AL53" s="5">
        <f>E27*(1-EXP(-((AI53/AL35)^B24)))</f>
        <v>2.2049988467922035E-4</v>
      </c>
      <c r="AM53" s="20">
        <f t="shared" si="10"/>
        <v>8.2487259632483934E-2</v>
      </c>
      <c r="AN53" s="7">
        <f>AJ53*AN35^0.67</f>
        <v>5.0249539617462188E-2</v>
      </c>
    </row>
    <row r="54" spans="1:40" ht="15.75" thickBot="1">
      <c r="AI54" s="14">
        <v>300000000</v>
      </c>
      <c r="AJ54" s="21">
        <f>AJ35*AI54^0.167</f>
        <v>9.6050898938446247E-2</v>
      </c>
      <c r="AK54" s="15">
        <f>AK35</f>
        <v>2.316075632646014E-3</v>
      </c>
      <c r="AL54" s="15">
        <f>E27*(1-EXP(-((AI54/AL35)^B24)))</f>
        <v>3.2738630553146909E-4</v>
      </c>
      <c r="AM54" s="21">
        <f t="shared" si="10"/>
        <v>9.8694360876623741E-2</v>
      </c>
      <c r="AN54" s="19">
        <f>AJ54*AN35^0.67</f>
        <v>6.036863230023571E-2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B11" sqref="B11:B14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97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0.87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1.9</v>
      </c>
      <c r="L4" s="11" t="s">
        <v>2</v>
      </c>
      <c r="M4" s="1">
        <v>1.9</v>
      </c>
      <c r="N4" s="11" t="s">
        <v>2</v>
      </c>
      <c r="O4" s="1">
        <v>1.9</v>
      </c>
      <c r="P4" s="11" t="s">
        <v>2</v>
      </c>
      <c r="Q4" s="1">
        <v>1.9</v>
      </c>
      <c r="S4" s="11" t="s">
        <v>2</v>
      </c>
      <c r="T4" s="1">
        <v>1.5</v>
      </c>
      <c r="U4" s="11" t="s">
        <v>2</v>
      </c>
      <c r="V4" s="1">
        <v>1.7</v>
      </c>
      <c r="W4" s="11" t="s">
        <v>2</v>
      </c>
      <c r="X4" s="1">
        <v>1.9</v>
      </c>
      <c r="Y4" s="11" t="s">
        <v>2</v>
      </c>
      <c r="Z4" s="1">
        <v>2.1</v>
      </c>
    </row>
    <row r="5" spans="1:26">
      <c r="A5" s="26" t="s">
        <v>68</v>
      </c>
      <c r="B5" s="2">
        <v>0.52</v>
      </c>
      <c r="D5" s="13">
        <f>AI38</f>
        <v>1000</v>
      </c>
      <c r="E5" s="20">
        <f>AM38</f>
        <v>8.7675869358153895E-3</v>
      </c>
      <c r="F5" s="7">
        <f>AN38</f>
        <v>4.1314614725018071E-3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1.1000000000000001</v>
      </c>
      <c r="D6" s="13">
        <f t="shared" ref="D6:D21" si="0">AI39</f>
        <v>3000</v>
      </c>
      <c r="E6" s="20">
        <f t="shared" ref="E6:F21" si="1">AM39</f>
        <v>1.0091339714349716E-2</v>
      </c>
      <c r="F6" s="7">
        <f t="shared" si="1"/>
        <v>4.9634420612558114E-3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1.1291718388955284E-2</v>
      </c>
      <c r="F7" s="7">
        <f t="shared" si="1"/>
        <v>5.7178805682525499E-3</v>
      </c>
      <c r="J7" s="6">
        <v>1</v>
      </c>
      <c r="K7" s="2">
        <v>2.6599999999999999E-2</v>
      </c>
      <c r="L7" s="6">
        <v>1</v>
      </c>
      <c r="M7" s="2">
        <v>3.2399999999999998E-2</v>
      </c>
      <c r="N7" s="6">
        <v>1.01488</v>
      </c>
      <c r="O7" s="2">
        <v>4.9540000000000001E-2</v>
      </c>
      <c r="P7" s="6"/>
      <c r="Q7" s="16"/>
      <c r="S7" s="6">
        <v>1.01488</v>
      </c>
      <c r="T7" s="2">
        <v>1.9859999999999999E-2</v>
      </c>
      <c r="U7" s="6">
        <v>1.01488</v>
      </c>
      <c r="V7" s="2">
        <v>2.589E-2</v>
      </c>
      <c r="W7" s="6">
        <v>1.01488</v>
      </c>
      <c r="X7" s="2">
        <v>4.9540000000000001E-2</v>
      </c>
      <c r="Y7" s="6">
        <v>1.01488</v>
      </c>
      <c r="Z7" s="2">
        <v>7.3230000000000003E-2</v>
      </c>
    </row>
    <row r="8" spans="1:26">
      <c r="A8" s="10"/>
      <c r="B8" s="5"/>
      <c r="D8" s="13">
        <f t="shared" si="0"/>
        <v>10000</v>
      </c>
      <c r="E8" s="20">
        <f t="shared" si="1"/>
        <v>1.1850082649147498E-2</v>
      </c>
      <c r="F8" s="7">
        <f t="shared" si="1"/>
        <v>6.068812322031129E-3</v>
      </c>
      <c r="J8" s="6">
        <v>1.7782794100389201</v>
      </c>
      <c r="K8" s="2">
        <v>2.7954372652050401E-2</v>
      </c>
      <c r="L8" s="6">
        <v>1.7782794100389201</v>
      </c>
      <c r="M8" s="2">
        <v>3.3953728366725201E-2</v>
      </c>
      <c r="N8" s="6">
        <v>1.7782794100389201</v>
      </c>
      <c r="O8" s="2">
        <v>5.2199915885197602E-2</v>
      </c>
      <c r="P8" s="6"/>
      <c r="Q8" s="16"/>
      <c r="S8" s="6">
        <v>1.7782794100389201</v>
      </c>
      <c r="T8" s="2">
        <v>2.0554946946848202E-2</v>
      </c>
      <c r="U8" s="6">
        <v>1.7782794100389201</v>
      </c>
      <c r="V8" s="2">
        <v>2.69894451662589E-2</v>
      </c>
      <c r="W8" s="6">
        <v>1.7782794100389201</v>
      </c>
      <c r="X8" s="2">
        <v>5.2199915885197602E-2</v>
      </c>
      <c r="Y8" s="6">
        <v>1.7782794100389201</v>
      </c>
      <c r="Z8" s="2">
        <v>7.75690989982082E-2</v>
      </c>
    </row>
    <row r="9" spans="1:26" ht="15.75" thickBot="1">
      <c r="C9" s="5"/>
      <c r="D9" s="13">
        <f t="shared" si="0"/>
        <v>30000</v>
      </c>
      <c r="E9" s="20">
        <f t="shared" si="1"/>
        <v>1.3794586894407934E-2</v>
      </c>
      <c r="F9" s="7">
        <f t="shared" si="1"/>
        <v>7.2909304713415024E-3</v>
      </c>
      <c r="J9" s="6">
        <v>3.16227766016838</v>
      </c>
      <c r="K9" s="2">
        <v>2.9338517817942601E-2</v>
      </c>
      <c r="L9" s="6">
        <v>3.16227766016838</v>
      </c>
      <c r="M9" s="2">
        <v>3.6236896386888998E-2</v>
      </c>
      <c r="N9" s="6">
        <v>3.16227766016838</v>
      </c>
      <c r="O9" s="2">
        <v>5.5212381793543798E-2</v>
      </c>
      <c r="P9" s="6"/>
      <c r="Q9" s="16"/>
      <c r="S9" s="6">
        <v>3.16227766016838</v>
      </c>
      <c r="T9" s="2">
        <v>2.1563491078683002E-2</v>
      </c>
      <c r="U9" s="6">
        <v>3.16227766016838</v>
      </c>
      <c r="V9" s="2">
        <v>2.86127421618124E-2</v>
      </c>
      <c r="W9" s="6">
        <v>3.16227766016838</v>
      </c>
      <c r="X9" s="2">
        <v>5.5212381793543798E-2</v>
      </c>
      <c r="Y9" s="6">
        <v>3.16227766016838</v>
      </c>
      <c r="Z9" s="2">
        <v>8.2784566881424604E-2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1.5557864503461281E-2</v>
      </c>
      <c r="F10" s="7">
        <f t="shared" si="1"/>
        <v>8.399145019135414E-3</v>
      </c>
      <c r="J10" s="6">
        <v>5.6234132519034903</v>
      </c>
      <c r="K10" s="2">
        <v>3.07994580663709E-2</v>
      </c>
      <c r="L10" s="6">
        <v>5.6234132519034903</v>
      </c>
      <c r="M10" s="2">
        <v>3.8601719839080402E-2</v>
      </c>
      <c r="N10" s="6">
        <v>5.6234132519034903</v>
      </c>
      <c r="O10" s="2">
        <v>5.7783069786124699E-2</v>
      </c>
      <c r="P10" s="6"/>
      <c r="Q10" s="16"/>
      <c r="S10" s="6">
        <v>5.6234132519034903</v>
      </c>
      <c r="T10" s="2">
        <v>2.2775753370643099E-2</v>
      </c>
      <c r="U10" s="6">
        <v>5.6234132519034903</v>
      </c>
      <c r="V10" s="2">
        <v>3.0390986012872202E-2</v>
      </c>
      <c r="W10" s="6">
        <v>5.6234132519034903</v>
      </c>
      <c r="X10" s="2">
        <v>5.7783069786124699E-2</v>
      </c>
      <c r="Y10" s="6">
        <v>5.6234132519034903</v>
      </c>
      <c r="Z10" s="2">
        <v>8.6761972885340599E-2</v>
      </c>
    </row>
    <row r="11" spans="1:26">
      <c r="A11" s="29" t="s">
        <v>70</v>
      </c>
      <c r="B11" s="7">
        <v>2500000000000</v>
      </c>
      <c r="D11" s="13">
        <f t="shared" si="0"/>
        <v>100000</v>
      </c>
      <c r="E11" s="20">
        <f t="shared" si="1"/>
        <v>1.6378065561169209E-2</v>
      </c>
      <c r="F11" s="7">
        <f t="shared" si="1"/>
        <v>8.9146378939204182E-3</v>
      </c>
      <c r="J11" s="6">
        <v>10</v>
      </c>
      <c r="K11" s="2">
        <v>3.2292631578947399E-2</v>
      </c>
      <c r="L11" s="6">
        <v>10</v>
      </c>
      <c r="M11" s="2">
        <v>4.0688947368421102E-2</v>
      </c>
      <c r="N11" s="6">
        <v>10</v>
      </c>
      <c r="O11" s="2">
        <v>6.05263691461079E-2</v>
      </c>
      <c r="P11" s="6"/>
      <c r="Q11" s="16"/>
      <c r="S11" s="6">
        <v>10</v>
      </c>
      <c r="T11" s="2">
        <v>2.3958978787484399E-2</v>
      </c>
      <c r="U11" s="6">
        <v>10</v>
      </c>
      <c r="V11" s="2">
        <v>3.2845352767294403E-2</v>
      </c>
      <c r="W11" s="6">
        <v>10</v>
      </c>
      <c r="X11" s="2">
        <v>6.05263691461079E-2</v>
      </c>
      <c r="Y11" s="6">
        <v>10</v>
      </c>
      <c r="Z11" s="2">
        <v>9.1754030377958304E-2</v>
      </c>
    </row>
    <row r="12" spans="1:26">
      <c r="A12" s="29" t="s">
        <v>73</v>
      </c>
      <c r="B12" s="7">
        <v>380000000000</v>
      </c>
      <c r="D12" s="13">
        <f t="shared" si="0"/>
        <v>300000</v>
      </c>
      <c r="E12" s="20">
        <f t="shared" si="1"/>
        <v>1.9234419570444236E-2</v>
      </c>
      <c r="F12" s="7">
        <f t="shared" si="1"/>
        <v>1.0709839357827915E-2</v>
      </c>
      <c r="J12" s="6">
        <v>17.7827941003892</v>
      </c>
      <c r="K12" s="2">
        <v>3.3850089632797398E-2</v>
      </c>
      <c r="L12" s="6">
        <v>17.7827941003892</v>
      </c>
      <c r="M12" s="2">
        <v>4.2859922901212197E-2</v>
      </c>
      <c r="N12" s="6">
        <v>17.7827941003892</v>
      </c>
      <c r="O12" s="2">
        <v>6.3968375078800196E-2</v>
      </c>
      <c r="P12" s="6"/>
      <c r="Q12" s="16"/>
      <c r="S12" s="6">
        <v>17.7827941003892</v>
      </c>
      <c r="T12" s="2">
        <v>2.5235301053913899E-2</v>
      </c>
      <c r="U12" s="6">
        <v>17.7827941003892</v>
      </c>
      <c r="V12" s="2">
        <v>3.5386308649078102E-2</v>
      </c>
      <c r="W12" s="6">
        <v>17.7827941003892</v>
      </c>
      <c r="X12" s="2">
        <v>6.3968375078800196E-2</v>
      </c>
      <c r="Y12" s="6">
        <v>17.7827941003892</v>
      </c>
      <c r="Z12" s="2">
        <v>9.7695876734263595E-2</v>
      </c>
    </row>
    <row r="13" spans="1:26">
      <c r="A13" s="29" t="s">
        <v>72</v>
      </c>
      <c r="B13" s="2">
        <v>4</v>
      </c>
      <c r="D13" s="13">
        <f t="shared" si="0"/>
        <v>700000</v>
      </c>
      <c r="E13" s="20">
        <f t="shared" si="1"/>
        <v>2.1824566906203446E-2</v>
      </c>
      <c r="F13" s="7">
        <f t="shared" si="1"/>
        <v>1.2337724828349609E-2</v>
      </c>
      <c r="J13" s="6">
        <v>31.6227766016838</v>
      </c>
      <c r="K13" s="2">
        <v>3.5666591974772198E-2</v>
      </c>
      <c r="L13" s="6">
        <v>31.6227766016838</v>
      </c>
      <c r="M13" s="2">
        <v>4.5403612715117697E-2</v>
      </c>
      <c r="N13" s="6">
        <v>31.6227766016838</v>
      </c>
      <c r="O13" s="2">
        <v>6.7658429778717694E-2</v>
      </c>
      <c r="P13" s="6"/>
      <c r="Q13" s="16"/>
      <c r="S13" s="6">
        <v>31.6227766016838</v>
      </c>
      <c r="T13" s="2">
        <v>2.6997109626200898E-2</v>
      </c>
      <c r="U13" s="6">
        <v>31.6227766016838</v>
      </c>
      <c r="V13" s="2">
        <v>3.8254335942084501E-2</v>
      </c>
      <c r="W13" s="6">
        <v>31.6227766016838</v>
      </c>
      <c r="X13" s="2">
        <v>6.7658429778717694E-2</v>
      </c>
      <c r="Y13" s="6">
        <v>31.6227766016838</v>
      </c>
      <c r="Z13" s="2">
        <v>0.103444747057353</v>
      </c>
    </row>
    <row r="14" spans="1:26" ht="15.75" thickBot="1">
      <c r="A14" s="30" t="s">
        <v>71</v>
      </c>
      <c r="B14" s="4">
        <v>0.19500000000000001</v>
      </c>
      <c r="D14" s="13">
        <f t="shared" si="0"/>
        <v>1000000</v>
      </c>
      <c r="E14" s="20">
        <f t="shared" si="1"/>
        <v>2.3029393529869369E-2</v>
      </c>
      <c r="F14" s="7">
        <f t="shared" si="1"/>
        <v>1.3094945858059476E-2</v>
      </c>
      <c r="J14" s="6">
        <v>56.234132519034901</v>
      </c>
      <c r="K14" s="2">
        <v>3.7700342646732603E-2</v>
      </c>
      <c r="L14" s="6">
        <v>56.234132519034901</v>
      </c>
      <c r="M14" s="2">
        <v>4.79688352692157E-2</v>
      </c>
      <c r="N14" s="6">
        <v>56.234132519034901</v>
      </c>
      <c r="O14" s="2">
        <v>7.1222693591279099E-2</v>
      </c>
      <c r="P14" s="6"/>
      <c r="Q14" s="16"/>
      <c r="S14" s="6">
        <v>56.234132519034901</v>
      </c>
      <c r="T14" s="2">
        <v>2.8571590851121601E-2</v>
      </c>
      <c r="U14" s="6">
        <v>56.234132519034901</v>
      </c>
      <c r="V14" s="2">
        <v>4.0980205421445398E-2</v>
      </c>
      <c r="W14" s="6">
        <v>56.234132519034901</v>
      </c>
      <c r="X14" s="2">
        <v>7.1222693591279099E-2</v>
      </c>
      <c r="Y14" s="6">
        <v>56.234132519034901</v>
      </c>
      <c r="Z14" s="2">
        <v>0.10947320848568801</v>
      </c>
    </row>
    <row r="15" spans="1:26" ht="15.75" thickBot="1">
      <c r="D15" s="13">
        <f t="shared" si="0"/>
        <v>3000000</v>
      </c>
      <c r="E15" s="20">
        <f t="shared" si="1"/>
        <v>2.7225214244659478E-2</v>
      </c>
      <c r="F15" s="7">
        <f t="shared" si="1"/>
        <v>1.5731964462057942E-2</v>
      </c>
      <c r="J15" s="6">
        <v>100</v>
      </c>
      <c r="K15" s="2">
        <v>3.9742105263157898E-2</v>
      </c>
      <c r="L15" s="6">
        <v>100</v>
      </c>
      <c r="M15" s="2">
        <v>5.0818947368421102E-2</v>
      </c>
      <c r="N15" s="6">
        <v>100</v>
      </c>
      <c r="O15" s="2">
        <v>7.5335954855103707E-2</v>
      </c>
      <c r="P15" s="6"/>
      <c r="Q15" s="16"/>
      <c r="S15" s="6">
        <v>100</v>
      </c>
      <c r="T15" s="2">
        <v>2.99700085136109E-2</v>
      </c>
      <c r="U15" s="6">
        <v>100</v>
      </c>
      <c r="V15" s="2">
        <v>4.3609206288088898E-2</v>
      </c>
      <c r="W15" s="6">
        <v>100</v>
      </c>
      <c r="X15" s="2">
        <v>7.5335954855103707E-2</v>
      </c>
      <c r="Y15" s="6">
        <v>100</v>
      </c>
      <c r="Z15" s="2">
        <v>0.115335107279393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3.1030001321707964E-2</v>
      </c>
      <c r="F16" s="7">
        <f t="shared" si="1"/>
        <v>1.8123208206701911E-2</v>
      </c>
      <c r="J16" s="6">
        <v>177.82794100389199</v>
      </c>
      <c r="K16" s="2">
        <v>4.1920987217768997E-2</v>
      </c>
      <c r="L16" s="6">
        <v>177.82794100389199</v>
      </c>
      <c r="M16" s="2">
        <v>5.4269627755203401E-2</v>
      </c>
      <c r="N16" s="6">
        <v>177.82794100389199</v>
      </c>
      <c r="O16" s="2">
        <v>7.9737854456466098E-2</v>
      </c>
      <c r="P16" s="6"/>
      <c r="Q16" s="16"/>
      <c r="S16" s="6">
        <v>177.82794100389199</v>
      </c>
      <c r="T16" s="2">
        <v>3.2019262210728899E-2</v>
      </c>
      <c r="U16" s="6">
        <v>177.82794100389199</v>
      </c>
      <c r="V16" s="2">
        <v>4.6262302885499498E-2</v>
      </c>
      <c r="W16" s="6">
        <v>177.82794100389199</v>
      </c>
      <c r="X16" s="2">
        <v>7.9737854456466098E-2</v>
      </c>
      <c r="Y16" s="6">
        <v>177.82794100389199</v>
      </c>
      <c r="Z16" s="2">
        <v>0.122131244443018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3.2799829697149126E-2</v>
      </c>
      <c r="F17" s="7">
        <f t="shared" si="1"/>
        <v>1.923551007522728E-2</v>
      </c>
      <c r="J17" s="6">
        <v>316.22776601683802</v>
      </c>
      <c r="K17" s="2">
        <v>4.4328369445535601E-2</v>
      </c>
      <c r="L17" s="6">
        <v>316.22776601683802</v>
      </c>
      <c r="M17" s="2">
        <v>5.76931677260899E-2</v>
      </c>
      <c r="N17" s="6">
        <v>316.22776601683802</v>
      </c>
      <c r="O17" s="2">
        <v>8.4256793894595602E-2</v>
      </c>
      <c r="P17" s="6"/>
      <c r="Q17" s="16"/>
      <c r="S17" s="6">
        <v>316.22776601683802</v>
      </c>
      <c r="T17" s="2">
        <v>3.4073752987038103E-2</v>
      </c>
      <c r="U17" s="6">
        <v>316.22776601683802</v>
      </c>
      <c r="V17" s="2">
        <v>4.8929081491970297E-2</v>
      </c>
      <c r="W17" s="6">
        <v>316.22776601683802</v>
      </c>
      <c r="X17" s="2">
        <v>8.4256793894595602E-2</v>
      </c>
      <c r="Y17" s="6">
        <v>316.22776601683802</v>
      </c>
      <c r="Z17" s="2">
        <v>0.12984767449138199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3.8963289249707538E-2</v>
      </c>
      <c r="F18" s="7">
        <f t="shared" si="1"/>
        <v>2.3109095997276355E-2</v>
      </c>
      <c r="J18" s="6">
        <v>562.34132519034904</v>
      </c>
      <c r="K18" s="2">
        <v>4.6554338448538402E-2</v>
      </c>
      <c r="L18" s="6">
        <v>562.34132519034904</v>
      </c>
      <c r="M18" s="2">
        <v>6.0224947350055201E-2</v>
      </c>
      <c r="N18" s="6">
        <v>562.34132519034904</v>
      </c>
      <c r="O18" s="2">
        <v>8.8743815802901804E-2</v>
      </c>
      <c r="P18" s="6"/>
      <c r="Q18" s="16"/>
      <c r="S18" s="6">
        <v>562.34132519034904</v>
      </c>
      <c r="T18" s="2">
        <v>3.61036181008609E-2</v>
      </c>
      <c r="U18" s="6">
        <v>562.34132519034904</v>
      </c>
      <c r="V18" s="2">
        <v>5.2332236855533301E-2</v>
      </c>
      <c r="W18" s="6">
        <v>562.34132519034904</v>
      </c>
      <c r="X18" s="2">
        <v>8.8743815802901804E-2</v>
      </c>
      <c r="Y18" s="6">
        <v>562.34132519034904</v>
      </c>
      <c r="Z18" s="2">
        <v>0.13785453699650099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4.4552359159074073E-2</v>
      </c>
      <c r="F19" s="7">
        <f t="shared" si="1"/>
        <v>2.6621656770035411E-2</v>
      </c>
      <c r="J19" s="6">
        <v>1000</v>
      </c>
      <c r="K19" s="2">
        <v>4.7780000000000003E-2</v>
      </c>
      <c r="L19" s="6">
        <v>1000</v>
      </c>
      <c r="M19" s="2">
        <v>6.0679999999999998E-2</v>
      </c>
      <c r="N19" s="6">
        <v>961.29309999999998</v>
      </c>
      <c r="O19" s="2">
        <v>9.1520000000000004E-2</v>
      </c>
      <c r="P19" s="6"/>
      <c r="Q19" s="16"/>
      <c r="S19" s="6">
        <v>961.29309999999998</v>
      </c>
      <c r="T19" s="2">
        <v>3.789E-2</v>
      </c>
      <c r="U19" s="6">
        <v>961.29309999999998</v>
      </c>
      <c r="V19" s="2">
        <v>5.5550000000000002E-2</v>
      </c>
      <c r="W19" s="6">
        <v>961.29309999999998</v>
      </c>
      <c r="X19" s="2">
        <v>9.1520000000000004E-2</v>
      </c>
      <c r="Y19" s="6">
        <v>961.29309999999998</v>
      </c>
      <c r="Z19" s="2">
        <v>0.14352999999999999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4.7152168162909222E-2</v>
      </c>
      <c r="F20" s="7">
        <f t="shared" si="1"/>
        <v>2.8255546213384712E-2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5.6206083840948509E-2</v>
      </c>
      <c r="F21" s="19">
        <f t="shared" si="1"/>
        <v>3.3945558362993948E-2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0.16108938142836449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6.4435752571345797E-14</v>
      </c>
      <c r="C26" s="5"/>
      <c r="D26" s="5" t="s">
        <v>75</v>
      </c>
      <c r="E26" s="7">
        <f>B26*B12</f>
        <v>2.4485585977111403E-2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9.3316666666666659E-2</v>
      </c>
      <c r="C27" s="15"/>
      <c r="D27" s="15" t="s">
        <v>76</v>
      </c>
      <c r="E27" s="19">
        <f>B26*B17</f>
        <v>0.19975083297117197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1.189208633093525</v>
      </c>
      <c r="C32" s="5">
        <f>B32</f>
        <v>1.189208633093525</v>
      </c>
      <c r="D32" s="5">
        <f>B32</f>
        <v>1.189208633093525</v>
      </c>
      <c r="E32" s="2"/>
      <c r="F32" s="6">
        <f>M4/(B4+B5)*B4</f>
        <v>1.189208633093525</v>
      </c>
      <c r="G32" s="5">
        <f>F32</f>
        <v>1.189208633093525</v>
      </c>
      <c r="H32" s="5">
        <f>F32</f>
        <v>1.189208633093525</v>
      </c>
      <c r="I32" s="2"/>
      <c r="J32" s="6">
        <f>O4/(B4+B5)*B4</f>
        <v>1.189208633093525</v>
      </c>
      <c r="K32" s="5">
        <f>J32</f>
        <v>1.189208633093525</v>
      </c>
      <c r="L32" s="5">
        <f>J32</f>
        <v>1.189208633093525</v>
      </c>
      <c r="M32" s="2"/>
      <c r="N32" s="6">
        <f>Q4/(B4+B5)*B4</f>
        <v>1.189208633093525</v>
      </c>
      <c r="O32" s="5">
        <f>N32</f>
        <v>1.189208633093525</v>
      </c>
      <c r="P32" s="5">
        <f>N32</f>
        <v>1.189208633093525</v>
      </c>
      <c r="Q32" s="2"/>
      <c r="R32" s="6">
        <f>T4/(B4+B5)*B4</f>
        <v>0.93884892086330929</v>
      </c>
      <c r="S32" s="5">
        <f>R32</f>
        <v>0.93884892086330929</v>
      </c>
      <c r="T32" s="5">
        <f>R32</f>
        <v>0.93884892086330929</v>
      </c>
      <c r="U32" s="2"/>
      <c r="V32" s="6">
        <f>V4/(B4+B5)*B4</f>
        <v>1.0640287769784171</v>
      </c>
      <c r="W32" s="5">
        <f>V32</f>
        <v>1.0640287769784171</v>
      </c>
      <c r="X32" s="5">
        <f>V32</f>
        <v>1.0640287769784171</v>
      </c>
      <c r="Y32" s="2"/>
      <c r="Z32" s="6">
        <f>X4/(B4+B5)*B4</f>
        <v>1.189208633093525</v>
      </c>
      <c r="AA32" s="5">
        <f>Z32</f>
        <v>1.189208633093525</v>
      </c>
      <c r="AB32" s="5">
        <f>Z32</f>
        <v>1.189208633093525</v>
      </c>
      <c r="AC32" s="2"/>
      <c r="AD32" s="6">
        <f>Z4/(B4+B5)*B4</f>
        <v>1.314388489208633</v>
      </c>
      <c r="AE32" s="5">
        <f>AD32</f>
        <v>1.314388489208633</v>
      </c>
      <c r="AF32" s="5">
        <f>AD32</f>
        <v>1.314388489208633</v>
      </c>
      <c r="AG32" s="2"/>
      <c r="AI32" s="6"/>
      <c r="AJ32" s="5">
        <f>B6/(B4+B5)*B4</f>
        <v>0.68848920863309349</v>
      </c>
      <c r="AK32" s="5">
        <f>AJ32</f>
        <v>0.68848920863309349</v>
      </c>
      <c r="AL32" s="5">
        <f>AJ32</f>
        <v>0.68848920863309349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1.1937937135309492E-2</v>
      </c>
      <c r="C35" s="5">
        <f>E26*(C32^B13)*EXP(-B20*C33)</f>
        <v>1.6976246675596055E-2</v>
      </c>
      <c r="D35" s="5">
        <f>B23*(D32^(-B22/B24))*EXP(B21*D33/B24)</f>
        <v>1.6136556554093584E+17</v>
      </c>
      <c r="E35" s="2"/>
      <c r="F35" s="6">
        <f>E25*(F32^B13)*EXP(-B27*F33)</f>
        <v>1.5734745435169093E-2</v>
      </c>
      <c r="G35" s="5">
        <f>E26*(G32^B13)*EXP(-B20*G33)</f>
        <v>1.8552294516103122E-2</v>
      </c>
      <c r="H35" s="5">
        <f>B23*(H32^(-B22/B24))*EXP(B21*H33/B24)</f>
        <v>4.7023128367622648E+16</v>
      </c>
      <c r="I35" s="2"/>
      <c r="J35" s="6">
        <f>E25*(J32^B13)*EXP(-B27*J33)</f>
        <v>2.1312901408682243E-2</v>
      </c>
      <c r="K35" s="5">
        <f>E26*(K32^B13)*EXP(-B20*K33)</f>
        <v>2.0453327401764278E-2</v>
      </c>
      <c r="L35" s="5">
        <f>B23*(L32^(-B22/B24))*EXP(B21*L33/B24)</f>
        <v>1.2130819115176138E+16</v>
      </c>
      <c r="M35" s="2"/>
      <c r="N35" s="6">
        <f>E25*(N32^B13)*EXP(-B27*N33)</f>
        <v>2.8858805538487312E-2</v>
      </c>
      <c r="O35" s="5">
        <f>E26*(O32^B13)*EXP(-B20*O33)</f>
        <v>2.2546702094261385E-2</v>
      </c>
      <c r="P35" s="5">
        <f>B23*(P32^(-B22/B24))*EXP(B21*P33/B24)</f>
        <v>3134190973873583.5</v>
      </c>
      <c r="Q35" s="2"/>
      <c r="R35" s="6">
        <f>E25*(R32^B13)*EXP(-B27*R33)</f>
        <v>8.2792921617739178E-3</v>
      </c>
      <c r="S35" s="5">
        <f>E26*(S32^B13)*EXP(-B20*S33)</f>
        <v>7.9453787165101319E-3</v>
      </c>
      <c r="T35" s="5">
        <f>B23*(T32^(-B22/B24))*EXP(B21*T33/B24)</f>
        <v>4.4714530429671158E+18</v>
      </c>
      <c r="U35" s="2"/>
      <c r="V35" s="6">
        <f>E25*(V32^B13)*EXP(-B27*V33)</f>
        <v>1.3659155765797914E-2</v>
      </c>
      <c r="W35" s="5">
        <f>E26*(W32^B13)*EXP(-B20*W33)</f>
        <v>1.3108266188279361E-2</v>
      </c>
      <c r="X35" s="5">
        <f>B23*(X32^(-B22/B24))*EXP(B21*X33/B24)</f>
        <v>1.9566228286591299E+17</v>
      </c>
      <c r="Y35" s="2"/>
      <c r="Z35" s="6">
        <f>E25*(Z32^B13)*EXP(-B27*Z33)</f>
        <v>2.1312901408682243E-2</v>
      </c>
      <c r="AA35" s="5">
        <f>E26*(AA32^B13)*EXP(-B20*AA33)</f>
        <v>2.0453327401764278E-2</v>
      </c>
      <c r="AB35" s="5">
        <f>B23*(AB32^(-B22/B24))*EXP(B21*AB33/B24)</f>
        <v>1.2130819115176138E+16</v>
      </c>
      <c r="AC35" s="2"/>
      <c r="AD35" s="6">
        <f>E25*(AD32^B13)*EXP(-B27*AD33)</f>
        <v>3.1805728768670702E-2</v>
      </c>
      <c r="AE35" s="5">
        <f>E26*(AE32^B13)*EXP(-B20*AE33)</f>
        <v>3.0522966877345334E-2</v>
      </c>
      <c r="AF35" s="5">
        <f>B23*(AF32^(-B22/B24))*EXP(B21*AF33/B24)</f>
        <v>993682822593657.75</v>
      </c>
      <c r="AG35" s="2"/>
      <c r="AI35" s="6"/>
      <c r="AJ35" s="5">
        <f>E25*(AJ32^B13)*EXP(-B27*AJ33)</f>
        <v>2.0739286170277722E-3</v>
      </c>
      <c r="AK35" s="5">
        <f>E26*(AK32^B13)*EXP(-B20*AK33)</f>
        <v>2.1941076903955895E-3</v>
      </c>
      <c r="AL35" s="5">
        <f>B23*(AL32^(-B22/B24))*EXP(B21*AL33/B24)</f>
        <v>1.9795068737291452E+22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1.1937937135309492E-2</v>
      </c>
      <c r="C38" s="5">
        <f>C35</f>
        <v>1.6976246675596055E-2</v>
      </c>
      <c r="D38" s="5">
        <f>E27*(1-EXP(-((A38/D35)^B24)))</f>
        <v>1.2754885055536987E-7</v>
      </c>
      <c r="E38" s="7">
        <f>B38+C38+D38</f>
        <v>2.8914311359756101E-2</v>
      </c>
      <c r="F38" s="13">
        <f>F35*A38^0.167</f>
        <v>1.5734745435169093E-2</v>
      </c>
      <c r="G38" s="5">
        <f>G35</f>
        <v>1.8552294516103122E-2</v>
      </c>
      <c r="H38" s="5">
        <f>E27*(1-EXP(-((A38/H35)^B24)))</f>
        <v>1.9881824513383294E-7</v>
      </c>
      <c r="I38" s="7">
        <f>F38+G38+H38</f>
        <v>3.428723876951735E-2</v>
      </c>
      <c r="J38" s="13">
        <f>J35*A38^0.167</f>
        <v>2.1312901408682243E-2</v>
      </c>
      <c r="K38" s="5">
        <f>K35</f>
        <v>2.0453327401764278E-2</v>
      </c>
      <c r="L38" s="5">
        <f>E27*(1-EXP(-((A38/L35)^B24)))</f>
        <v>3.2380816930438644E-7</v>
      </c>
      <c r="M38" s="7">
        <f>J38+K38+L38</f>
        <v>4.1766552618615824E-2</v>
      </c>
      <c r="N38" s="13">
        <f>N35*A38^0.167</f>
        <v>2.8858805538487312E-2</v>
      </c>
      <c r="O38" s="5">
        <f>O35</f>
        <v>2.2546702094261385E-2</v>
      </c>
      <c r="P38" s="5">
        <f>E27*(1-EXP(-((A38/P35)^B24)))</f>
        <v>5.27087676083978E-7</v>
      </c>
      <c r="Q38" s="7">
        <f>N38+O38+P38</f>
        <v>5.1406034720424779E-2</v>
      </c>
      <c r="R38" s="13">
        <f>R35*A38^0.167</f>
        <v>8.2792921617739178E-3</v>
      </c>
      <c r="S38" s="5">
        <f>S35</f>
        <v>7.9453787165101319E-3</v>
      </c>
      <c r="T38" s="5">
        <f>E27*(1-EXP(-((A38/T35)^B24)))</f>
        <v>3.8576874160471935E-8</v>
      </c>
      <c r="U38" s="7">
        <f>R38+S38+T38</f>
        <v>1.622470945515821E-2</v>
      </c>
      <c r="V38" s="13">
        <f>V35*A38^0.167</f>
        <v>1.3659155765797914E-2</v>
      </c>
      <c r="W38" s="5">
        <f>W35</f>
        <v>1.3108266188279361E-2</v>
      </c>
      <c r="X38" s="5">
        <f>E27*(1-EXP(-((A38/X35)^B24)))</f>
        <v>1.1899971130420376E-7</v>
      </c>
      <c r="Y38" s="7">
        <f>V38+W38+X38</f>
        <v>2.6767540953788579E-2</v>
      </c>
      <c r="Z38" s="13">
        <f>Z35*A38^0.167</f>
        <v>2.1312901408682243E-2</v>
      </c>
      <c r="AA38" s="5">
        <f>AA35</f>
        <v>2.0453327401764278E-2</v>
      </c>
      <c r="AB38" s="5">
        <f>E27*(1-EXP(-((A38/AB35)^B24)))</f>
        <v>3.2380816930438644E-7</v>
      </c>
      <c r="AC38" s="7">
        <f>Z38+AA38+AB38</f>
        <v>4.1766552618615824E-2</v>
      </c>
      <c r="AD38" s="13">
        <f>AD35*A38^0.167</f>
        <v>3.1805728768670702E-2</v>
      </c>
      <c r="AE38" s="5">
        <f>AE35</f>
        <v>3.0522966877345334E-2</v>
      </c>
      <c r="AF38" s="5">
        <f>E27*(1-EXP(-((A38/AF35)^B24)))</f>
        <v>7.9703708854994368E-7</v>
      </c>
      <c r="AG38" s="7">
        <f>AD38+AE38+AF38</f>
        <v>6.2329492683104587E-2</v>
      </c>
      <c r="AI38" s="13">
        <v>1000</v>
      </c>
      <c r="AJ38" s="20">
        <f>AJ35*AI38^0.167</f>
        <v>6.5734566652060119E-3</v>
      </c>
      <c r="AK38" s="5">
        <f>AK35</f>
        <v>2.1941076903955895E-3</v>
      </c>
      <c r="AL38" s="5">
        <f>E27*(1-EXP(-((AI38/AL35)^B24)))</f>
        <v>2.2580213786891966E-8</v>
      </c>
      <c r="AM38" s="20">
        <f>AJ38+AK38+AL38</f>
        <v>8.7675869358153895E-3</v>
      </c>
      <c r="AN38" s="7">
        <f>AJ38*AN35^0.67</f>
        <v>4.1314614725018071E-3</v>
      </c>
    </row>
    <row r="39" spans="1:40">
      <c r="A39" s="13">
        <v>2</v>
      </c>
      <c r="B39" s="13">
        <f>B35*A39^0.167</f>
        <v>1.3402977757180011E-2</v>
      </c>
      <c r="C39" s="5">
        <f>C35</f>
        <v>1.6976246675596055E-2</v>
      </c>
      <c r="D39" s="5">
        <f>E27*(1-EXP(-((A39/D35)^B24)))</f>
        <v>1.6369948319650436E-7</v>
      </c>
      <c r="E39" s="7">
        <f t="shared" ref="E39:E50" si="2">B39+C39+D39</f>
        <v>3.0379388132259266E-2</v>
      </c>
      <c r="F39" s="13">
        <f>F35*A39^0.167</f>
        <v>1.7665735770939262E-2</v>
      </c>
      <c r="G39" s="5">
        <f>G35</f>
        <v>1.8552294516103122E-2</v>
      </c>
      <c r="H39" s="5">
        <f>E27*(1-EXP(-((A39/H35)^B24)))</f>
        <v>2.551684487314254E-7</v>
      </c>
      <c r="I39" s="7">
        <f t="shared" ref="I39:I50" si="3">F39+G39+H39</f>
        <v>3.621828545549112E-2</v>
      </c>
      <c r="J39" s="13">
        <f>J35*A39^0.167</f>
        <v>2.392845097807034E-2</v>
      </c>
      <c r="K39" s="5">
        <f>K35</f>
        <v>2.0453327401764278E-2</v>
      </c>
      <c r="L39" s="5">
        <f>E27*(1-EXP(-((A39/L35)^B24)))</f>
        <v>4.1558369486667546E-7</v>
      </c>
      <c r="M39" s="7">
        <f t="shared" ref="M39:M50" si="4">J39+K39+L39</f>
        <v>4.4382193963529486E-2</v>
      </c>
      <c r="N39" s="13">
        <f>N35*A39^0.167</f>
        <v>3.2400399193516199E-2</v>
      </c>
      <c r="O39" s="5">
        <f>O35</f>
        <v>2.2546702094261385E-2</v>
      </c>
      <c r="P39" s="5">
        <f>E27*(1-EXP(-((A39/P35)^B24)))</f>
        <v>6.7647772080766325E-7</v>
      </c>
      <c r="Q39" s="7">
        <f t="shared" ref="Q39:Q50" si="5">N39+O39+P39</f>
        <v>5.494777776549839E-2</v>
      </c>
      <c r="R39" s="13">
        <f>R35*A39^0.167</f>
        <v>9.2953386696296922E-3</v>
      </c>
      <c r="S39" s="5">
        <f>S35</f>
        <v>7.9453787165101319E-3</v>
      </c>
      <c r="T39" s="5">
        <f>E27*(1-EXP(-((A39/T35)^B24)))</f>
        <v>4.9510557983452137E-8</v>
      </c>
      <c r="U39" s="7">
        <f t="shared" ref="U39:U50" si="6">R39+S39+T39</f>
        <v>1.7240766896697807E-2</v>
      </c>
      <c r="V39" s="13">
        <f>V35*A39^0.167</f>
        <v>1.533542678570156E-2</v>
      </c>
      <c r="W39" s="5">
        <f>W35</f>
        <v>1.3108266188279361E-2</v>
      </c>
      <c r="X39" s="5">
        <f>E27*(1-EXP(-((A39/X35)^B24)))</f>
        <v>1.5272729839080383E-7</v>
      </c>
      <c r="Y39" s="7">
        <f t="shared" ref="Y39:Y50" si="7">V39+W39+X39</f>
        <v>2.8443845701279315E-2</v>
      </c>
      <c r="Z39" s="13">
        <f>Z35*A39^0.167</f>
        <v>2.392845097807034E-2</v>
      </c>
      <c r="AA39" s="5">
        <f>AA35</f>
        <v>2.0453327401764278E-2</v>
      </c>
      <c r="AB39" s="5">
        <f>E27*(1-EXP(-((A39/AB35)^B24)))</f>
        <v>4.1558369486667546E-7</v>
      </c>
      <c r="AC39" s="7">
        <f t="shared" ref="AC39:AC50" si="8">Z39+AA39+AB39</f>
        <v>4.4382193963529486E-2</v>
      </c>
      <c r="AD39" s="13">
        <f>AD35*A39^0.167</f>
        <v>3.570897303324945E-2</v>
      </c>
      <c r="AE39" s="5">
        <f>AE35</f>
        <v>3.0522966877345334E-2</v>
      </c>
      <c r="AF39" s="5">
        <f>E27*(1-EXP(-((A39/AF35)^B24)))</f>
        <v>1.0229374623351579E-6</v>
      </c>
      <c r="AG39" s="7">
        <f t="shared" ref="AG39:AG50" si="9">AD39+AE39+AF39</f>
        <v>6.6232962848057117E-2</v>
      </c>
      <c r="AI39" s="13">
        <v>3000</v>
      </c>
      <c r="AJ39" s="20">
        <f>AJ35*AI39^0.167</f>
        <v>7.8971984894654276E-3</v>
      </c>
      <c r="AK39" s="5">
        <f>AK35</f>
        <v>2.1941076903955895E-3</v>
      </c>
      <c r="AL39" s="5">
        <f>E27*(1-EXP(-((AI39/AL35)^B24)))</f>
        <v>3.3534488699723275E-8</v>
      </c>
      <c r="AM39" s="20">
        <f t="shared" ref="AM39:AM54" si="10">AJ39+AK39+AL39</f>
        <v>1.0091339714349716E-2</v>
      </c>
      <c r="AN39" s="7">
        <f>AJ39*AN35^0.67</f>
        <v>4.9634420612558114E-3</v>
      </c>
    </row>
    <row r="40" spans="1:40">
      <c r="A40" s="13">
        <v>4</v>
      </c>
      <c r="B40" s="13">
        <f>B35*A40^0.167</f>
        <v>1.5047810247562085E-2</v>
      </c>
      <c r="C40" s="5">
        <f>C35</f>
        <v>1.6976246675596055E-2</v>
      </c>
      <c r="D40" s="5">
        <f>E27*(1-EXP(-((A40/D35)^B24)))</f>
        <v>2.1009613174701903E-7</v>
      </c>
      <c r="E40" s="7">
        <f t="shared" si="2"/>
        <v>3.2024267019289891E-2</v>
      </c>
      <c r="F40" s="13">
        <f>F35*A40^0.167</f>
        <v>1.9833699986725541E-2</v>
      </c>
      <c r="G40" s="5">
        <f>G35</f>
        <v>1.8552294516103122E-2</v>
      </c>
      <c r="H40" s="5">
        <f>E27*(1-EXP(-((A40/H35)^B24)))</f>
        <v>3.2748973604692433E-7</v>
      </c>
      <c r="I40" s="7">
        <f t="shared" si="3"/>
        <v>3.8386321992564705E-2</v>
      </c>
      <c r="J40" s="13">
        <f>J35*A40^0.167</f>
        <v>2.6864984510117759E-2</v>
      </c>
      <c r="K40" s="5">
        <f>K35</f>
        <v>2.0453327401764278E-2</v>
      </c>
      <c r="L40" s="5">
        <f>E27*(1-EXP(-((A40/L35)^B24)))</f>
        <v>5.3337071934460512E-7</v>
      </c>
      <c r="M40" s="7">
        <f t="shared" si="4"/>
        <v>4.7318845282601385E-2</v>
      </c>
      <c r="N40" s="13">
        <f>N35*A40^0.167</f>
        <v>3.6376622258297103E-2</v>
      </c>
      <c r="O40" s="5">
        <f>O35</f>
        <v>2.2546702094261385E-2</v>
      </c>
      <c r="P40" s="5">
        <f>E27*(1-EXP(-((A40/P35)^B24)))</f>
        <v>8.6820860933703663E-7</v>
      </c>
      <c r="Q40" s="7">
        <f t="shared" si="5"/>
        <v>5.8924192561167828E-2</v>
      </c>
      <c r="R40" s="13">
        <f>R35*A40^0.167</f>
        <v>1.0436075849822452E-2</v>
      </c>
      <c r="S40" s="5">
        <f>S35</f>
        <v>7.9453787165101319E-3</v>
      </c>
      <c r="T40" s="5">
        <f>E27*(1-EXP(-((A40/T35)^B24)))</f>
        <v>6.354313009612929E-8</v>
      </c>
      <c r="U40" s="7">
        <f t="shared" si="6"/>
        <v>1.8381518109462678E-2</v>
      </c>
      <c r="V40" s="13">
        <f>V35*A40^0.167</f>
        <v>1.7217412168948561E-2</v>
      </c>
      <c r="W40" s="5">
        <f>W35</f>
        <v>1.3108266188279361E-2</v>
      </c>
      <c r="X40" s="5">
        <f>E27*(1-EXP(-((A40/X35)^B24)))</f>
        <v>1.9601414879831972E-7</v>
      </c>
      <c r="Y40" s="7">
        <f t="shared" si="7"/>
        <v>3.032587437137672E-2</v>
      </c>
      <c r="Z40" s="13">
        <f>Z35*A40^0.167</f>
        <v>2.6864984510117759E-2</v>
      </c>
      <c r="AA40" s="5">
        <f>AA35</f>
        <v>2.0453327401764278E-2</v>
      </c>
      <c r="AB40" s="5">
        <f>E27*(1-EXP(-((A40/AB35)^B24)))</f>
        <v>5.3337071934460512E-7</v>
      </c>
      <c r="AC40" s="7">
        <f t="shared" si="8"/>
        <v>4.7318845282601385E-2</v>
      </c>
      <c r="AD40" s="13">
        <f>AD35*A40^0.167</f>
        <v>4.0091228984677957E-2</v>
      </c>
      <c r="AE40" s="5">
        <f>AE35</f>
        <v>3.0522966877345334E-2</v>
      </c>
      <c r="AF40" s="5">
        <f>E27*(1-EXP(-((A40/AF35)^B24)))</f>
        <v>1.3128634779745363E-6</v>
      </c>
      <c r="AG40" s="7">
        <f t="shared" si="9"/>
        <v>7.0615508725501264E-2</v>
      </c>
      <c r="AI40" s="13">
        <v>7000</v>
      </c>
      <c r="AJ40" s="20">
        <f>AJ35*AI40^0.167</f>
        <v>9.0975652035964194E-3</v>
      </c>
      <c r="AK40" s="5">
        <f>AK35</f>
        <v>2.1941076903955895E-3</v>
      </c>
      <c r="AL40" s="5">
        <f>E27*(1-EXP(-((AI40/AL35)^B24)))</f>
        <v>4.5494963276237253E-8</v>
      </c>
      <c r="AM40" s="20">
        <f t="shared" si="10"/>
        <v>1.1291718388955284E-2</v>
      </c>
      <c r="AN40" s="7">
        <f>AJ40*AN35^0.67</f>
        <v>5.7178805682525499E-3</v>
      </c>
    </row>
    <row r="41" spans="1:40">
      <c r="A41" s="13">
        <v>7</v>
      </c>
      <c r="B41" s="13">
        <f>B35*A41^0.167</f>
        <v>1.6521925528128423E-2</v>
      </c>
      <c r="C41" s="5">
        <f>C35</f>
        <v>1.6976246675596055E-2</v>
      </c>
      <c r="D41" s="5">
        <f>E27*(1-EXP(-((A41/D35)^B24)))</f>
        <v>2.5698732445400072E-7</v>
      </c>
      <c r="E41" s="7">
        <f t="shared" si="2"/>
        <v>3.349842919104893E-2</v>
      </c>
      <c r="F41" s="13">
        <f>F35*A41^0.167</f>
        <v>2.1776651136401103E-2</v>
      </c>
      <c r="G41" s="5">
        <f>G35</f>
        <v>1.8552294516103122E-2</v>
      </c>
      <c r="H41" s="5">
        <f>E27*(1-EXP(-((A41/H35)^B24)))</f>
        <v>4.0058188997089931E-7</v>
      </c>
      <c r="I41" s="7">
        <f t="shared" si="3"/>
        <v>4.0329346234394194E-2</v>
      </c>
      <c r="J41" s="13">
        <f>J35*A41^0.167</f>
        <v>2.9496735145394307E-2</v>
      </c>
      <c r="K41" s="5">
        <f>K35</f>
        <v>2.0453327401764278E-2</v>
      </c>
      <c r="L41" s="5">
        <f>E27*(1-EXP(-((A41/L35)^B24)))</f>
        <v>6.5241319871346963E-7</v>
      </c>
      <c r="M41" s="7">
        <f t="shared" si="4"/>
        <v>4.9950714960357301E-2</v>
      </c>
      <c r="N41" s="13">
        <f>N35*A41^0.167</f>
        <v>3.9940153020856586E-2</v>
      </c>
      <c r="O41" s="5">
        <f>O35</f>
        <v>2.2546702094261385E-2</v>
      </c>
      <c r="P41" s="5">
        <f>E27*(1-EXP(-((A41/P35)^B24)))</f>
        <v>1.0619830250566658E-6</v>
      </c>
      <c r="Q41" s="7">
        <f t="shared" si="5"/>
        <v>6.2487917098143025E-2</v>
      </c>
      <c r="R41" s="13">
        <f>R35*A41^0.167</f>
        <v>1.1458415886431098E-2</v>
      </c>
      <c r="S41" s="5">
        <f>S35</f>
        <v>7.9453787165101319E-3</v>
      </c>
      <c r="T41" s="5">
        <f>E27*(1-EXP(-((A41/T35)^B24)))</f>
        <v>7.7725278386850249E-8</v>
      </c>
      <c r="U41" s="7">
        <f t="shared" si="6"/>
        <v>1.9403872328219617E-2</v>
      </c>
      <c r="V41" s="13">
        <f>V35*A41^0.167</f>
        <v>1.8904066237049121E-2</v>
      </c>
      <c r="W41" s="5">
        <f>W35</f>
        <v>1.3108266188279361E-2</v>
      </c>
      <c r="X41" s="5">
        <f>E27*(1-EXP(-((A41/X35)^B24)))</f>
        <v>2.3976239652377747E-7</v>
      </c>
      <c r="Y41" s="7">
        <f t="shared" si="7"/>
        <v>3.2012572187725012E-2</v>
      </c>
      <c r="Z41" s="13">
        <f>Z35*A41^0.167</f>
        <v>2.9496735145394307E-2</v>
      </c>
      <c r="AA41" s="5">
        <f>AA35</f>
        <v>2.0453327401764278E-2</v>
      </c>
      <c r="AB41" s="5">
        <f>E27*(1-EXP(-((A41/AB35)^B24)))</f>
        <v>6.5241319871346963E-7</v>
      </c>
      <c r="AC41" s="7">
        <f t="shared" si="8"/>
        <v>4.9950714960357301E-2</v>
      </c>
      <c r="AD41" s="13">
        <f>AD35*A41^0.167</f>
        <v>4.4018650469313733E-2</v>
      </c>
      <c r="AE41" s="5">
        <f>AE35</f>
        <v>3.0522966877345334E-2</v>
      </c>
      <c r="AF41" s="5">
        <f>E27*(1-EXP(-((A41/AF35)^B24)))</f>
        <v>1.605879470068871E-6</v>
      </c>
      <c r="AG41" s="7">
        <f t="shared" si="9"/>
        <v>7.4543223226129135E-2</v>
      </c>
      <c r="AI41" s="13">
        <v>10000</v>
      </c>
      <c r="AJ41" s="20">
        <f>AJ35*AI41^0.167</f>
        <v>9.6559232304743343E-3</v>
      </c>
      <c r="AK41" s="5">
        <f>AK35</f>
        <v>2.1941076903955895E-3</v>
      </c>
      <c r="AL41" s="5">
        <f>E27*(1-EXP(-((AI41/AL35)^B24)))</f>
        <v>5.1728277574683543E-8</v>
      </c>
      <c r="AM41" s="20">
        <f t="shared" si="10"/>
        <v>1.1850082649147498E-2</v>
      </c>
      <c r="AN41" s="7">
        <f>AJ41*AN35^0.67</f>
        <v>6.068812322031129E-3</v>
      </c>
    </row>
    <row r="42" spans="1:40">
      <c r="A42" s="13">
        <v>10</v>
      </c>
      <c r="B42" s="13">
        <f>B35*A42^0.167</f>
        <v>1.7535949558916662E-2</v>
      </c>
      <c r="C42" s="5">
        <f>C35</f>
        <v>1.6976246675596055E-2</v>
      </c>
      <c r="D42" s="5">
        <f>E27*(1-EXP(-((A42/D35)^B24)))</f>
        <v>2.9219741545495921E-7</v>
      </c>
      <c r="E42" s="7">
        <f t="shared" si="2"/>
        <v>3.4512488431928175E-2</v>
      </c>
      <c r="F42" s="13">
        <f>F35*A42^0.167</f>
        <v>2.3113181041756765E-2</v>
      </c>
      <c r="G42" s="5">
        <f>G35</f>
        <v>1.8552294516103122E-2</v>
      </c>
      <c r="H42" s="5">
        <f>E27*(1-EXP(-((A42/H35)^B24)))</f>
        <v>4.5546599396422748E-7</v>
      </c>
      <c r="I42" s="7">
        <f t="shared" si="3"/>
        <v>4.1665931023853853E-2</v>
      </c>
      <c r="J42" s="13">
        <f>J35*A42^0.167</f>
        <v>3.1307080932046337E-2</v>
      </c>
      <c r="K42" s="5">
        <f>K35</f>
        <v>2.0453327401764278E-2</v>
      </c>
      <c r="L42" s="5">
        <f>E27*(1-EXP(-((A42/L35)^B24)))</f>
        <v>7.4180088465321081E-7</v>
      </c>
      <c r="M42" s="7">
        <f t="shared" si="4"/>
        <v>5.1761150134695268E-2</v>
      </c>
      <c r="N42" s="13">
        <f>N35*A42^0.167</f>
        <v>4.2391457796898381E-2</v>
      </c>
      <c r="O42" s="5">
        <f>O35</f>
        <v>2.2546702094261385E-2</v>
      </c>
      <c r="P42" s="5">
        <f>E27*(1-EXP(-((A42/P35)^B24)))</f>
        <v>1.2074860507998258E-6</v>
      </c>
      <c r="Q42" s="7">
        <f t="shared" si="5"/>
        <v>6.4939367377210566E-2</v>
      </c>
      <c r="R42" s="13">
        <f>R35*A42^0.167</f>
        <v>1.2161669816720606E-2</v>
      </c>
      <c r="S42" s="5">
        <f>S35</f>
        <v>7.9453787165101319E-3</v>
      </c>
      <c r="T42" s="5">
        <f>E27*(1-EXP(-((A42/T35)^B24)))</f>
        <v>8.8374502137254783E-8</v>
      </c>
      <c r="U42" s="7">
        <f t="shared" si="6"/>
        <v>2.0107136907732876E-2</v>
      </c>
      <c r="V42" s="13">
        <f>V35*A42^0.167</f>
        <v>2.0064292834811294E-2</v>
      </c>
      <c r="W42" s="5">
        <f>W35</f>
        <v>1.3108266188279361E-2</v>
      </c>
      <c r="X42" s="5">
        <f>E27*(1-EXP(-((A42/X35)^B24)))</f>
        <v>2.7261248448440016E-7</v>
      </c>
      <c r="Y42" s="7">
        <f t="shared" si="7"/>
        <v>3.3172831635575141E-2</v>
      </c>
      <c r="Z42" s="13">
        <f>Z35*A42^0.167</f>
        <v>3.1307080932046337E-2</v>
      </c>
      <c r="AA42" s="5">
        <f>AA35</f>
        <v>2.0453327401764278E-2</v>
      </c>
      <c r="AB42" s="5">
        <f>E27*(1-EXP(-((A42/AB35)^B24)))</f>
        <v>7.4180088465321081E-7</v>
      </c>
      <c r="AC42" s="7">
        <f t="shared" si="8"/>
        <v>5.1761150134695268E-2</v>
      </c>
      <c r="AD42" s="13">
        <f>AD35*A42^0.167</f>
        <v>4.6720270767913907E-2</v>
      </c>
      <c r="AE42" s="5">
        <f>AE35</f>
        <v>3.0522966877345334E-2</v>
      </c>
      <c r="AF42" s="5">
        <f>E27*(1-EXP(-((A42/AF35)^B24)))</f>
        <v>1.8259017818020864E-6</v>
      </c>
      <c r="AG42" s="7">
        <f t="shared" si="9"/>
        <v>7.724506354704104E-2</v>
      </c>
      <c r="AI42" s="13">
        <v>30000</v>
      </c>
      <c r="AJ42" s="20">
        <f>AJ35*AI42^0.167</f>
        <v>1.1600402380945221E-2</v>
      </c>
      <c r="AK42" s="5">
        <f>AK35</f>
        <v>2.1941076903955895E-3</v>
      </c>
      <c r="AL42" s="5">
        <f>E27*(1-EXP(-((AI42/AL35)^B24)))</f>
        <v>7.6823067123292227E-8</v>
      </c>
      <c r="AM42" s="20">
        <f t="shared" si="10"/>
        <v>1.3794586894407934E-2</v>
      </c>
      <c r="AN42" s="7">
        <f>AJ42*AN35^0.67</f>
        <v>7.2909304713415024E-3</v>
      </c>
    </row>
    <row r="43" spans="1:40">
      <c r="A43" s="13">
        <v>20</v>
      </c>
      <c r="B43" s="13">
        <f>B35*A43^0.167</f>
        <v>1.9687986226197978E-2</v>
      </c>
      <c r="C43" s="5">
        <f>C35</f>
        <v>1.6976246675596055E-2</v>
      </c>
      <c r="D43" s="5">
        <f>E27*(1-EXP(-((A43/D35)^B24)))</f>
        <v>3.7501365245441225E-7</v>
      </c>
      <c r="E43" s="7">
        <f t="shared" si="2"/>
        <v>3.6664607915446484E-2</v>
      </c>
      <c r="F43" s="13">
        <f>F35*A43^0.167</f>
        <v>2.5949663487845918E-2</v>
      </c>
      <c r="G43" s="5">
        <f>G35</f>
        <v>1.8552294516103122E-2</v>
      </c>
      <c r="H43" s="5">
        <f>E27*(1-EXP(-((A43/H35)^B24)))</f>
        <v>5.8455666320592663E-7</v>
      </c>
      <c r="I43" s="7">
        <f t="shared" si="3"/>
        <v>4.450254256061225E-2</v>
      </c>
      <c r="J43" s="13">
        <f>J35*A43^0.167</f>
        <v>3.5149130425000605E-2</v>
      </c>
      <c r="K43" s="5">
        <f>K35</f>
        <v>2.0453327401764278E-2</v>
      </c>
      <c r="L43" s="5">
        <f>E27*(1-EXP(-((A43/L35)^B24)))</f>
        <v>9.5204596515232165E-7</v>
      </c>
      <c r="M43" s="7">
        <f t="shared" si="4"/>
        <v>5.560340987273004E-2</v>
      </c>
      <c r="N43" s="13">
        <f>N35*A43^0.167</f>
        <v>4.7593797781507095E-2</v>
      </c>
      <c r="O43" s="5">
        <f>O35</f>
        <v>2.2546702094261385E-2</v>
      </c>
      <c r="P43" s="5">
        <f>E27*(1-EXP(-((A43/P35)^B24)))</f>
        <v>1.5497175409833627E-6</v>
      </c>
      <c r="Q43" s="7">
        <f t="shared" si="5"/>
        <v>7.0142049593309469E-2</v>
      </c>
      <c r="R43" s="13">
        <f>R35*A43^0.167</f>
        <v>1.3654167231418237E-2</v>
      </c>
      <c r="S43" s="5">
        <f>S35</f>
        <v>7.9453787165101319E-3</v>
      </c>
      <c r="T43" s="5">
        <f>E27*(1-EXP(-((A43/T35)^B24)))</f>
        <v>1.1342211762380341E-7</v>
      </c>
      <c r="U43" s="7">
        <f t="shared" si="6"/>
        <v>2.1599659370045994E-2</v>
      </c>
      <c r="V43" s="13">
        <f>V35*A43^0.167</f>
        <v>2.2526611384400645E-2</v>
      </c>
      <c r="W43" s="5">
        <f>W35</f>
        <v>1.3108266188279361E-2</v>
      </c>
      <c r="X43" s="5">
        <f>E27*(1-EXP(-((A43/X35)^B24)))</f>
        <v>3.4987785492484484E-7</v>
      </c>
      <c r="Y43" s="7">
        <f t="shared" si="7"/>
        <v>3.5635227450534934E-2</v>
      </c>
      <c r="Z43" s="13">
        <f>Z35*A43^0.167</f>
        <v>3.5149130425000605E-2</v>
      </c>
      <c r="AA43" s="5">
        <f>AA35</f>
        <v>2.0453327401764278E-2</v>
      </c>
      <c r="AB43" s="5">
        <f>E27*(1-EXP(-((A43/AB35)^B24)))</f>
        <v>9.5204596515232165E-7</v>
      </c>
      <c r="AC43" s="7">
        <f t="shared" si="8"/>
        <v>5.560340987273004E-2</v>
      </c>
      <c r="AD43" s="13">
        <f>AD35*A43^0.167</f>
        <v>5.245384883621633E-2</v>
      </c>
      <c r="AE43" s="5">
        <f>AE35</f>
        <v>3.0522966877345334E-2</v>
      </c>
      <c r="AF43" s="5">
        <f>E27*(1-EXP(-((A43/AF35)^B24)))</f>
        <v>2.3434065975434711E-6</v>
      </c>
      <c r="AG43" s="7">
        <f t="shared" si="9"/>
        <v>8.2979159120159213E-2</v>
      </c>
      <c r="AI43" s="13">
        <v>70000</v>
      </c>
      <c r="AJ43" s="20">
        <f>AJ35*AI43^0.167</f>
        <v>1.3363652590141254E-2</v>
      </c>
      <c r="AK43" s="5">
        <f>AK35</f>
        <v>2.1941076903955895E-3</v>
      </c>
      <c r="AL43" s="5">
        <f>E27*(1-EXP(-((AI43/AL35)^B24)))</f>
        <v>1.0422292443639219E-7</v>
      </c>
      <c r="AM43" s="20">
        <f t="shared" si="10"/>
        <v>1.5557864503461281E-2</v>
      </c>
      <c r="AN43" s="7">
        <f>AJ43*AN35^0.67</f>
        <v>8.399145019135414E-3</v>
      </c>
    </row>
    <row r="44" spans="1:40">
      <c r="A44" s="13">
        <v>40</v>
      </c>
      <c r="B44" s="13">
        <f>B35*A44^0.167</f>
        <v>2.2104123893642608E-2</v>
      </c>
      <c r="C44" s="5">
        <f>C35</f>
        <v>1.6976246675596055E-2</v>
      </c>
      <c r="D44" s="5">
        <f>E27*(1-EXP(-((A44/D35)^B24)))</f>
        <v>4.8130210545998798E-7</v>
      </c>
      <c r="E44" s="7">
        <f t="shared" si="2"/>
        <v>3.9080851871344122E-2</v>
      </c>
      <c r="F44" s="13">
        <f>F35*A44^0.167</f>
        <v>2.9134243093405961E-2</v>
      </c>
      <c r="G44" s="5">
        <f>G35</f>
        <v>1.8552294516103122E-2</v>
      </c>
      <c r="H44" s="5">
        <f>E27*(1-EXP(-((A44/H35)^B24)))</f>
        <v>7.5023484903975647E-7</v>
      </c>
      <c r="I44" s="7">
        <f t="shared" si="3"/>
        <v>4.768728784435812E-2</v>
      </c>
      <c r="J44" s="13">
        <f>J35*A44^0.167</f>
        <v>3.9462681695407419E-2</v>
      </c>
      <c r="K44" s="5">
        <f>K35</f>
        <v>2.0453327401764278E-2</v>
      </c>
      <c r="L44" s="5">
        <f>E27*(1-EXP(-((A44/L35)^B24)))</f>
        <v>1.2218796220542271E-6</v>
      </c>
      <c r="M44" s="7">
        <f t="shared" si="4"/>
        <v>5.9917230976793745E-2</v>
      </c>
      <c r="N44" s="13">
        <f>N35*A44^0.167</f>
        <v>5.3434576327137398E-2</v>
      </c>
      <c r="O44" s="5">
        <f>O35</f>
        <v>2.2546702094261385E-2</v>
      </c>
      <c r="P44" s="5">
        <f>E27*(1-EXP(-((A44/P35)^B24)))</f>
        <v>1.9889454392625251E-6</v>
      </c>
      <c r="Q44" s="7">
        <f t="shared" si="5"/>
        <v>7.5983267366838053E-2</v>
      </c>
      <c r="R44" s="13">
        <f>R35*A44^0.167</f>
        <v>1.5329826051288749E-2</v>
      </c>
      <c r="S44" s="5">
        <f>S35</f>
        <v>7.9453787165101319E-3</v>
      </c>
      <c r="T44" s="5">
        <f>E27*(1-EXP(-((A44/T35)^B24)))</f>
        <v>1.4556887138237254E-7</v>
      </c>
      <c r="U44" s="7">
        <f t="shared" si="6"/>
        <v>2.3275350336670265E-2</v>
      </c>
      <c r="V44" s="13">
        <f>V35*A44^0.167</f>
        <v>2.5291109167993826E-2</v>
      </c>
      <c r="W44" s="5">
        <f>W35</f>
        <v>1.3108266188279361E-2</v>
      </c>
      <c r="X44" s="5">
        <f>E27*(1-EXP(-((A44/X35)^B24)))</f>
        <v>4.4904218853844376E-7</v>
      </c>
      <c r="Y44" s="7">
        <f t="shared" si="7"/>
        <v>3.8399824398461728E-2</v>
      </c>
      <c r="Z44" s="13">
        <f>Z35*A44^0.167</f>
        <v>3.9462681695407419E-2</v>
      </c>
      <c r="AA44" s="5">
        <f>AA35</f>
        <v>2.0453327401764278E-2</v>
      </c>
      <c r="AB44" s="5">
        <f>E27*(1-EXP(-((A44/AB35)^B24)))</f>
        <v>1.2218796220542271E-6</v>
      </c>
      <c r="AC44" s="7">
        <f t="shared" si="8"/>
        <v>5.9917230976793745E-2</v>
      </c>
      <c r="AD44" s="13">
        <f>AD35*A44^0.167</f>
        <v>5.889105975863089E-2</v>
      </c>
      <c r="AE44" s="5">
        <f>AE35</f>
        <v>3.0522966877345334E-2</v>
      </c>
      <c r="AF44" s="5">
        <f>E27*(1-EXP(-((A44/AF35)^B24)))</f>
        <v>3.0075837155939307E-6</v>
      </c>
      <c r="AG44" s="7">
        <f t="shared" si="9"/>
        <v>8.9417034219691813E-2</v>
      </c>
      <c r="AI44" s="13">
        <v>100000</v>
      </c>
      <c r="AJ44" s="20">
        <f>AJ35*AI44^0.167</f>
        <v>1.4183839368155607E-2</v>
      </c>
      <c r="AK44" s="5">
        <f>AK35</f>
        <v>2.1941076903955895E-3</v>
      </c>
      <c r="AL44" s="5">
        <f>E27*(1-EXP(-((AI44/AL35)^B24)))</f>
        <v>1.1850261801358334E-7</v>
      </c>
      <c r="AM44" s="20">
        <f t="shared" si="10"/>
        <v>1.6378065561169209E-2</v>
      </c>
      <c r="AN44" s="7">
        <f>AJ44*AN35^0.67</f>
        <v>8.9146378939204182E-3</v>
      </c>
    </row>
    <row r="45" spans="1:40">
      <c r="A45" s="13">
        <v>70</v>
      </c>
      <c r="B45" s="13">
        <f>B35*A45^0.167</f>
        <v>2.4269490565542864E-2</v>
      </c>
      <c r="C45" s="5">
        <f>C35</f>
        <v>1.6976246675596055E-2</v>
      </c>
      <c r="D45" s="5">
        <f>E27*(1-EXP(-((A45/D35)^B24)))</f>
        <v>5.8872345989437917E-7</v>
      </c>
      <c r="E45" s="7">
        <f t="shared" si="2"/>
        <v>4.1246325964598811E-2</v>
      </c>
      <c r="F45" s="13">
        <f>F35*A45^0.167</f>
        <v>3.1988295093342757E-2</v>
      </c>
      <c r="G45" s="5">
        <f>G35</f>
        <v>1.8552294516103122E-2</v>
      </c>
      <c r="H45" s="5">
        <f>E27*(1-EXP(-((A45/H35)^B24)))</f>
        <v>9.1767890623188961E-7</v>
      </c>
      <c r="I45" s="7">
        <f t="shared" si="3"/>
        <v>5.0541507288352112E-2</v>
      </c>
      <c r="J45" s="13">
        <f>J35*A45^0.167</f>
        <v>4.3328529359771092E-2</v>
      </c>
      <c r="K45" s="5">
        <f>K35</f>
        <v>2.0453327401764278E-2</v>
      </c>
      <c r="L45" s="5">
        <f>E27*(1-EXP(-((A45/L35)^B24)))</f>
        <v>1.4945891424462382E-6</v>
      </c>
      <c r="M45" s="7">
        <f t="shared" si="4"/>
        <v>6.3783351350677822E-2</v>
      </c>
      <c r="N45" s="13">
        <f>N35*A45^0.167</f>
        <v>5.866914030545331E-2</v>
      </c>
      <c r="O45" s="5">
        <f>O35</f>
        <v>2.2546702094261385E-2</v>
      </c>
      <c r="P45" s="5">
        <f>E27*(1-EXP(-((A45/P35)^B24)))</f>
        <v>2.4328542115766923E-6</v>
      </c>
      <c r="Q45" s="7">
        <f t="shared" si="5"/>
        <v>8.1218275253926261E-2</v>
      </c>
      <c r="R45" s="13">
        <f>R35*A45^0.167</f>
        <v>1.6831568195750584E-2</v>
      </c>
      <c r="S45" s="5">
        <f>S35</f>
        <v>7.9453787165101319E-3</v>
      </c>
      <c r="T45" s="5">
        <f>E27*(1-EXP(-((A45/T35)^B24)))</f>
        <v>1.7805828132129723E-7</v>
      </c>
      <c r="U45" s="7">
        <f t="shared" si="6"/>
        <v>2.4777124970542037E-2</v>
      </c>
      <c r="V45" s="13">
        <f>V35*A45^0.167</f>
        <v>2.776867964992167E-2</v>
      </c>
      <c r="W45" s="5">
        <f>W35</f>
        <v>1.3108266188279361E-2</v>
      </c>
      <c r="X45" s="5">
        <f>E27*(1-EXP(-((A45/X35)^B24)))</f>
        <v>5.4926349302085332E-7</v>
      </c>
      <c r="Y45" s="7">
        <f t="shared" si="7"/>
        <v>4.0877495101694056E-2</v>
      </c>
      <c r="Z45" s="13">
        <f>Z35*A45^0.167</f>
        <v>4.3328529359771092E-2</v>
      </c>
      <c r="AA45" s="5">
        <f>AA35</f>
        <v>2.0453327401764278E-2</v>
      </c>
      <c r="AB45" s="5">
        <f>E27*(1-EXP(-((A45/AB35)^B24)))</f>
        <v>1.4945891424462382E-6</v>
      </c>
      <c r="AC45" s="7">
        <f t="shared" si="8"/>
        <v>6.3783351350677822E-2</v>
      </c>
      <c r="AD45" s="13">
        <f>AD35*A45^0.167</f>
        <v>6.4660152380795477E-2</v>
      </c>
      <c r="AE45" s="5">
        <f>AE35</f>
        <v>3.0522966877345334E-2</v>
      </c>
      <c r="AF45" s="5">
        <f>E27*(1-EXP(-((A45/AF35)^B24)))</f>
        <v>3.6788382429572614E-6</v>
      </c>
      <c r="AG45" s="7">
        <f t="shared" si="9"/>
        <v>9.5186798096383765E-2</v>
      </c>
      <c r="AI45" s="13">
        <v>300000</v>
      </c>
      <c r="AJ45" s="20">
        <f>AJ35*AI45^0.167</f>
        <v>1.704013588861291E-2</v>
      </c>
      <c r="AK45" s="5">
        <f>AK35</f>
        <v>2.1941076903955895E-3</v>
      </c>
      <c r="AL45" s="5">
        <f>E27*(1-EXP(-((AI45/AL35)^B24)))</f>
        <v>1.7599143573864679E-7</v>
      </c>
      <c r="AM45" s="20">
        <f t="shared" si="10"/>
        <v>1.9234419570444236E-2</v>
      </c>
      <c r="AN45" s="7">
        <f>AJ45*AN35^0.67</f>
        <v>1.0709839357827915E-2</v>
      </c>
    </row>
    <row r="46" spans="1:40">
      <c r="A46" s="13">
        <v>100</v>
      </c>
      <c r="B46" s="13">
        <f>B35*A46^0.167</f>
        <v>2.5759017110530056E-2</v>
      </c>
      <c r="C46" s="5">
        <f>C35</f>
        <v>1.6976246675596055E-2</v>
      </c>
      <c r="D46" s="5">
        <f>E27*(1-EXP(-((A46/D35)^B24)))</f>
        <v>6.6938497528579032E-7</v>
      </c>
      <c r="E46" s="7">
        <f t="shared" si="2"/>
        <v>4.2735933171101394E-2</v>
      </c>
      <c r="F46" s="13">
        <f>F35*A46^0.167</f>
        <v>3.3951558992176549E-2</v>
      </c>
      <c r="G46" s="5">
        <f>G35</f>
        <v>1.8552294516103122E-2</v>
      </c>
      <c r="H46" s="5">
        <f>E27*(1-EXP(-((A46/H35)^B24)))</f>
        <v>1.0434107769147398E-6</v>
      </c>
      <c r="I46" s="7">
        <f t="shared" si="3"/>
        <v>5.2504896919056583E-2</v>
      </c>
      <c r="J46" s="13">
        <f>J35*A46^0.167</f>
        <v>4.5987793857406103E-2</v>
      </c>
      <c r="K46" s="5">
        <f>K35</f>
        <v>2.0453327401764278E-2</v>
      </c>
      <c r="L46" s="5">
        <f>E27*(1-EXP(-((A46/L35)^B24)))</f>
        <v>1.699363578223172E-6</v>
      </c>
      <c r="M46" s="7">
        <f t="shared" si="4"/>
        <v>6.6442820622748602E-2</v>
      </c>
      <c r="N46" s="13">
        <f>N35*A46^0.167</f>
        <v>6.2269926305495008E-2</v>
      </c>
      <c r="O46" s="5">
        <f>O35</f>
        <v>2.2546702094261385E-2</v>
      </c>
      <c r="P46" s="5">
        <f>E27*(1-EXP(-((A46/P35)^B24)))</f>
        <v>2.7661799423312218E-6</v>
      </c>
      <c r="Q46" s="7">
        <f t="shared" si="5"/>
        <v>8.4819394579698726E-2</v>
      </c>
      <c r="R46" s="13">
        <f>R35*A46^0.167</f>
        <v>1.7864596373809164E-2</v>
      </c>
      <c r="S46" s="5">
        <f>S35</f>
        <v>7.9453787165101319E-3</v>
      </c>
      <c r="T46" s="5">
        <f>E27*(1-EXP(-((A46/T35)^B24)))</f>
        <v>2.0245423046319254E-7</v>
      </c>
      <c r="U46" s="7">
        <f t="shared" si="6"/>
        <v>2.581017754454976E-2</v>
      </c>
      <c r="V46" s="13">
        <f>V35*A46^0.167</f>
        <v>2.9472966987395859E-2</v>
      </c>
      <c r="W46" s="5">
        <f>W35</f>
        <v>1.3108266188279361E-2</v>
      </c>
      <c r="X46" s="5">
        <f>E27*(1-EXP(-((A46/X35)^B24)))</f>
        <v>6.2451857234900028E-7</v>
      </c>
      <c r="Y46" s="7">
        <f t="shared" si="7"/>
        <v>4.258185769424757E-2</v>
      </c>
      <c r="Z46" s="13">
        <f>Z35*A46^0.167</f>
        <v>4.5987793857406103E-2</v>
      </c>
      <c r="AA46" s="5">
        <f>AA35</f>
        <v>2.0453327401764278E-2</v>
      </c>
      <c r="AB46" s="5">
        <f>E27*(1-EXP(-((A46/AB35)^B24)))</f>
        <v>1.699363578223172E-6</v>
      </c>
      <c r="AC46" s="7">
        <f t="shared" si="8"/>
        <v>6.6442820622748602E-2</v>
      </c>
      <c r="AD46" s="13">
        <f>AD35*A46^0.167</f>
        <v>6.862863342962533E-2</v>
      </c>
      <c r="AE46" s="5">
        <f>AE35</f>
        <v>3.0522966877345334E-2</v>
      </c>
      <c r="AF46" s="5">
        <f>E27*(1-EXP(-((A46/AF35)^B24)))</f>
        <v>4.1828746506286208E-6</v>
      </c>
      <c r="AG46" s="7">
        <f t="shared" si="9"/>
        <v>9.9155783181621299E-2</v>
      </c>
      <c r="AI46" s="13">
        <v>700000</v>
      </c>
      <c r="AJ46" s="20">
        <f>AJ35*AI46^0.167</f>
        <v>1.9630220454962009E-2</v>
      </c>
      <c r="AK46" s="5">
        <f>AK35</f>
        <v>2.1941076903955895E-3</v>
      </c>
      <c r="AL46" s="5">
        <f>E27*(1-EXP(-((AI46/AL35)^B24)))</f>
        <v>2.3876084584866316E-7</v>
      </c>
      <c r="AM46" s="20">
        <f t="shared" si="10"/>
        <v>2.1824566906203446E-2</v>
      </c>
      <c r="AN46" s="7">
        <f>AJ46*AN35^0.67</f>
        <v>1.2337724828349609E-2</v>
      </c>
    </row>
    <row r="47" spans="1:40">
      <c r="A47" s="13">
        <v>200</v>
      </c>
      <c r="B47" s="13">
        <f>B35*A47^0.167</f>
        <v>2.8920200321552712E-2</v>
      </c>
      <c r="C47" s="5">
        <f>C35</f>
        <v>1.6976246675596055E-2</v>
      </c>
      <c r="D47" s="5">
        <f>E27*(1-EXP(-((A47/D35)^B24)))</f>
        <v>8.5910560474833821E-7</v>
      </c>
      <c r="E47" s="7">
        <f t="shared" si="2"/>
        <v>4.5897306102753513E-2</v>
      </c>
      <c r="F47" s="13">
        <f>F35*A47^0.167</f>
        <v>3.8118142593312462E-2</v>
      </c>
      <c r="G47" s="5">
        <f>G35</f>
        <v>1.8552294516103122E-2</v>
      </c>
      <c r="H47" s="5">
        <f>E27*(1-EXP(-((A47/H35)^B24)))</f>
        <v>1.3391394215825619E-6</v>
      </c>
      <c r="I47" s="7">
        <f t="shared" si="3"/>
        <v>5.6671776248837166E-2</v>
      </c>
      <c r="J47" s="13">
        <f>J35*A47^0.167</f>
        <v>5.1631481317614927E-2</v>
      </c>
      <c r="K47" s="5">
        <f>K35</f>
        <v>2.0453327401764278E-2</v>
      </c>
      <c r="L47" s="5">
        <f>E27*(1-EXP(-((A47/L35)^B24)))</f>
        <v>2.1810045961983473E-6</v>
      </c>
      <c r="M47" s="7">
        <f t="shared" si="4"/>
        <v>7.2086989723975411E-2</v>
      </c>
      <c r="N47" s="13">
        <f>N35*A47^0.167</f>
        <v>6.9911780214124142E-2</v>
      </c>
      <c r="O47" s="5">
        <f>O35</f>
        <v>2.2546702094261385E-2</v>
      </c>
      <c r="P47" s="5">
        <f>E27*(1-EXP(-((A47/P35)^B24)))</f>
        <v>3.5501800081804598E-6</v>
      </c>
      <c r="Q47" s="7">
        <f t="shared" si="5"/>
        <v>9.24620324883937E-2</v>
      </c>
      <c r="R47" s="13">
        <f>R35*A47^0.167</f>
        <v>2.0056965045574051E-2</v>
      </c>
      <c r="S47" s="5">
        <f>S35</f>
        <v>7.9453787165101319E-3</v>
      </c>
      <c r="T47" s="5">
        <f>E27*(1-EXP(-((A47/T35)^B24)))</f>
        <v>2.598349651307907E-7</v>
      </c>
      <c r="U47" s="7">
        <f t="shared" si="6"/>
        <v>2.8002603597049314E-2</v>
      </c>
      <c r="V47" s="13">
        <f>V35*A47^0.167</f>
        <v>3.3089931408817587E-2</v>
      </c>
      <c r="W47" s="5">
        <f>W35</f>
        <v>1.3108266188279361E-2</v>
      </c>
      <c r="X47" s="5">
        <f>E27*(1-EXP(-((A47/X35)^B24)))</f>
        <v>8.0152295413268857E-7</v>
      </c>
      <c r="Y47" s="7">
        <f t="shared" si="7"/>
        <v>4.6198999120051085E-2</v>
      </c>
      <c r="Z47" s="13">
        <f>Z35*A47^0.167</f>
        <v>5.1631481317614927E-2</v>
      </c>
      <c r="AA47" s="5">
        <f>AA35</f>
        <v>2.0453327401764278E-2</v>
      </c>
      <c r="AB47" s="5">
        <f>E27*(1-EXP(-((A47/AB35)^B24)))</f>
        <v>2.1810045961983473E-6</v>
      </c>
      <c r="AC47" s="7">
        <f t="shared" si="8"/>
        <v>7.2086989723975411E-2</v>
      </c>
      <c r="AD47" s="13">
        <f>AD35*A47^0.167</f>
        <v>7.7050836919077326E-2</v>
      </c>
      <c r="AE47" s="5">
        <f>AE35</f>
        <v>3.0522966877345334E-2</v>
      </c>
      <c r="AF47" s="5">
        <f>E27*(1-EXP(-((A47/AF35)^B24)))</f>
        <v>5.3683937218402665E-6</v>
      </c>
      <c r="AG47" s="7">
        <f t="shared" si="9"/>
        <v>0.1075791721901445</v>
      </c>
      <c r="AI47" s="13">
        <v>1000000</v>
      </c>
      <c r="AJ47" s="20">
        <f>AJ35*AI47^0.167</f>
        <v>2.0835014365763342E-2</v>
      </c>
      <c r="AK47" s="5">
        <f>AK35</f>
        <v>2.1941076903955895E-3</v>
      </c>
      <c r="AL47" s="5">
        <f>E27*(1-EXP(-((AI47/AL35)^B24)))</f>
        <v>2.7147371044004319E-7</v>
      </c>
      <c r="AM47" s="20">
        <f t="shared" si="10"/>
        <v>2.3029393529869369E-2</v>
      </c>
      <c r="AN47" s="7">
        <f>AJ47*AN35^0.67</f>
        <v>1.3094945858059476E-2</v>
      </c>
    </row>
    <row r="48" spans="1:40">
      <c r="A48" s="13">
        <v>400</v>
      </c>
      <c r="B48" s="13">
        <f>B35*A48^0.167</f>
        <v>3.2469328431667291E-2</v>
      </c>
      <c r="C48" s="5">
        <f>C35</f>
        <v>1.6976246675596055E-2</v>
      </c>
      <c r="D48" s="5">
        <f>E27*(1-EXP(-((A48/D35)^B24)))</f>
        <v>1.1025977098499752E-6</v>
      </c>
      <c r="E48" s="7">
        <f t="shared" si="2"/>
        <v>4.9446677704973192E-2</v>
      </c>
      <c r="F48" s="13">
        <f>F35*A48^0.167</f>
        <v>4.2796055259168353E-2</v>
      </c>
      <c r="G48" s="5">
        <f>G35</f>
        <v>1.8552294516103122E-2</v>
      </c>
      <c r="H48" s="5">
        <f>E27*(1-EXP(-((A48/H35)^B24)))</f>
        <v>1.718684581265079E-6</v>
      </c>
      <c r="I48" s="7">
        <f t="shared" si="3"/>
        <v>6.135006845985274E-2</v>
      </c>
      <c r="J48" s="13">
        <f>J35*A48^0.167</f>
        <v>5.7967770128679583E-2</v>
      </c>
      <c r="K48" s="5">
        <f>K35</f>
        <v>2.0453327401764278E-2</v>
      </c>
      <c r="L48" s="5">
        <f>E27*(1-EXP(-((A48/L35)^B24)))</f>
        <v>2.7991534502901454E-6</v>
      </c>
      <c r="M48" s="7">
        <f t="shared" si="4"/>
        <v>7.8423896683894156E-2</v>
      </c>
      <c r="N48" s="13">
        <f>N35*A48^0.167</f>
        <v>7.849145330169903E-2</v>
      </c>
      <c r="O48" s="5">
        <f>O35</f>
        <v>2.2546702094261385E-2</v>
      </c>
      <c r="P48" s="5">
        <f>E27*(1-EXP(-((A48/P35)^B24)))</f>
        <v>4.5563814874109943E-6</v>
      </c>
      <c r="Q48" s="7">
        <f t="shared" si="5"/>
        <v>0.10104271177744784</v>
      </c>
      <c r="R48" s="13">
        <f>R35*A48^0.167</f>
        <v>2.2518384318447559E-2</v>
      </c>
      <c r="S48" s="5">
        <f>S35</f>
        <v>7.9453787165101319E-3</v>
      </c>
      <c r="T48" s="5">
        <f>E27*(1-EXP(-((A48/T35)^B24)))</f>
        <v>3.3347886185101934E-7</v>
      </c>
      <c r="U48" s="7">
        <f t="shared" si="6"/>
        <v>3.0464096513819542E-2</v>
      </c>
      <c r="V48" s="13">
        <f>V35*A48^0.167</f>
        <v>3.7150774847625849E-2</v>
      </c>
      <c r="W48" s="5">
        <f>W35</f>
        <v>1.3108266188279361E-2</v>
      </c>
      <c r="X48" s="5">
        <f>E27*(1-EXP(-((A48/X35)^B24)))</f>
        <v>1.0286947318736349E-6</v>
      </c>
      <c r="Y48" s="7">
        <f t="shared" si="7"/>
        <v>5.026006973063709E-2</v>
      </c>
      <c r="Z48" s="13">
        <f>Z35*A48^0.167</f>
        <v>5.7967770128679583E-2</v>
      </c>
      <c r="AA48" s="5">
        <f>AA35</f>
        <v>2.0453327401764278E-2</v>
      </c>
      <c r="AB48" s="5">
        <f>E27*(1-EXP(-((A48/AB35)^B24)))</f>
        <v>2.7991534502901454E-6</v>
      </c>
      <c r="AC48" s="7">
        <f t="shared" si="8"/>
        <v>7.8423896683894156E-2</v>
      </c>
      <c r="AD48" s="13">
        <f>AD35*A48^0.167</f>
        <v>8.6506625197748196E-2</v>
      </c>
      <c r="AE48" s="5">
        <f>AE35</f>
        <v>3.0522966877345334E-2</v>
      </c>
      <c r="AF48" s="5">
        <f>E27*(1-EXP(-((A48/AF35)^B24)))</f>
        <v>6.8899092897542583E-6</v>
      </c>
      <c r="AG48" s="7">
        <f t="shared" si="9"/>
        <v>0.11703648198438328</v>
      </c>
      <c r="AI48" s="13">
        <v>3000000</v>
      </c>
      <c r="AJ48" s="20">
        <f>AJ35*AI48^0.167</f>
        <v>2.5030703381405832E-2</v>
      </c>
      <c r="AK48" s="5">
        <f>AK35</f>
        <v>2.1941076903955895E-3</v>
      </c>
      <c r="AL48" s="5">
        <f>E27*(1-EXP(-((AI48/AL35)^B24)))</f>
        <v>4.0317285805789631E-7</v>
      </c>
      <c r="AM48" s="20">
        <f t="shared" si="10"/>
        <v>2.7225214244659478E-2</v>
      </c>
      <c r="AN48" s="7">
        <f>AJ48*AN35^0.67</f>
        <v>1.5731964462057942E-2</v>
      </c>
    </row>
    <row r="49" spans="1:40">
      <c r="A49" s="13">
        <v>700</v>
      </c>
      <c r="B49" s="13">
        <f>B35*A49^0.167</f>
        <v>3.565009243675582E-2</v>
      </c>
      <c r="C49" s="5">
        <f>C35</f>
        <v>1.6976246675596055E-2</v>
      </c>
      <c r="D49" s="5">
        <f>E27*(1-EXP(-((A49/D35)^B24)))</f>
        <v>1.3486849651168851E-6</v>
      </c>
      <c r="E49" s="7">
        <f t="shared" si="2"/>
        <v>5.262768779731699E-2</v>
      </c>
      <c r="F49" s="13">
        <f>F35*A49^0.167</f>
        <v>4.6988447239637549E-2</v>
      </c>
      <c r="G49" s="5">
        <f>G35</f>
        <v>1.8552294516103122E-2</v>
      </c>
      <c r="H49" s="5">
        <f>E27*(1-EXP(-((A49/H35)^B24)))</f>
        <v>2.1022746882207163E-6</v>
      </c>
      <c r="I49" s="7">
        <f t="shared" si="3"/>
        <v>6.5542844030428898E-2</v>
      </c>
      <c r="J49" s="13">
        <f>J35*A49^0.167</f>
        <v>6.3646415348231539E-2</v>
      </c>
      <c r="K49" s="5">
        <f>K35</f>
        <v>2.0453327401764278E-2</v>
      </c>
      <c r="L49" s="5">
        <f>E27*(1-EXP(-((A49/L35)^B24)))</f>
        <v>3.4238893855471247E-6</v>
      </c>
      <c r="M49" s="7">
        <f t="shared" si="4"/>
        <v>8.4103166639381374E-2</v>
      </c>
      <c r="N49" s="13">
        <f>N35*A49^0.167</f>
        <v>8.6180641881455286E-2</v>
      </c>
      <c r="O49" s="5">
        <f>O35</f>
        <v>2.2546702094261385E-2</v>
      </c>
      <c r="P49" s="5">
        <f>E27*(1-EXP(-((A49/P35)^B24)))</f>
        <v>5.5733032050212598E-6</v>
      </c>
      <c r="Q49" s="7">
        <f t="shared" si="5"/>
        <v>0.1087329172789217</v>
      </c>
      <c r="R49" s="13">
        <f>R35*A49^0.167</f>
        <v>2.4724332816692802E-2</v>
      </c>
      <c r="S49" s="5">
        <f>S35</f>
        <v>7.9453787165101319E-3</v>
      </c>
      <c r="T49" s="5">
        <f>E27*(1-EXP(-((A49/T35)^B24)))</f>
        <v>4.0790772228234753E-7</v>
      </c>
      <c r="U49" s="7">
        <f t="shared" si="6"/>
        <v>3.267011944092521E-2</v>
      </c>
      <c r="V49" s="13">
        <f>V35*A49^0.167</f>
        <v>4.0790143233244432E-2</v>
      </c>
      <c r="W49" s="5">
        <f>W35</f>
        <v>1.3108266188279361E-2</v>
      </c>
      <c r="X49" s="5">
        <f>E27*(1-EXP(-((A49/X35)^B24)))</f>
        <v>1.2582877358290108E-6</v>
      </c>
      <c r="Y49" s="7">
        <f t="shared" si="7"/>
        <v>5.3899667709259629E-2</v>
      </c>
      <c r="Z49" s="13">
        <f>Z35*A49^0.167</f>
        <v>6.3646415348231539E-2</v>
      </c>
      <c r="AA49" s="5">
        <f>AA35</f>
        <v>2.0453327401764278E-2</v>
      </c>
      <c r="AB49" s="5">
        <f>E27*(1-EXP(-((A49/AB35)^B24)))</f>
        <v>3.4238893855471247E-6</v>
      </c>
      <c r="AC49" s="7">
        <f t="shared" si="8"/>
        <v>8.4103166639381374E-2</v>
      </c>
      <c r="AD49" s="13">
        <f>AD35*A49^0.167</f>
        <v>9.4980996948607121E-2</v>
      </c>
      <c r="AE49" s="5">
        <f>AE35</f>
        <v>3.0522966877345334E-2</v>
      </c>
      <c r="AF49" s="5">
        <f>E27*(1-EXP(-((A49/AF35)^B24)))</f>
        <v>8.4276313499533581E-6</v>
      </c>
      <c r="AG49" s="7">
        <f t="shared" si="9"/>
        <v>0.12551239145730242</v>
      </c>
      <c r="AI49" s="13">
        <v>7000000</v>
      </c>
      <c r="AJ49" s="20">
        <f>AJ35*AI49^0.167</f>
        <v>2.8835346662235847E-2</v>
      </c>
      <c r="AK49" s="5">
        <f>AK35</f>
        <v>2.1941076903955895E-3</v>
      </c>
      <c r="AL49" s="5">
        <f>E27*(1-EXP(-((AI49/AL35)^B24)))</f>
        <v>5.4696907652820622E-7</v>
      </c>
      <c r="AM49" s="20">
        <f t="shared" si="10"/>
        <v>3.1030001321707964E-2</v>
      </c>
      <c r="AN49" s="7">
        <f>AJ49*AN35^0.67</f>
        <v>1.8123208206701911E-2</v>
      </c>
    </row>
    <row r="50" spans="1:40" ht="15.75" thickBot="1">
      <c r="A50" s="13">
        <v>1000</v>
      </c>
      <c r="B50" s="14">
        <f>B35*A50^0.167</f>
        <v>3.7838097119935583E-2</v>
      </c>
      <c r="C50" s="15">
        <f>C35</f>
        <v>1.6976246675596055E-2</v>
      </c>
      <c r="D50" s="15">
        <f>E27*(1-EXP(-((A50/D35)^B24)))</f>
        <v>1.5334690703715259E-6</v>
      </c>
      <c r="E50" s="19">
        <f t="shared" si="2"/>
        <v>5.4815877264602013E-2</v>
      </c>
      <c r="F50" s="14">
        <f>F35*A50^0.167</f>
        <v>4.987233717058405E-2</v>
      </c>
      <c r="G50" s="15">
        <f>G35</f>
        <v>1.8552294516103122E-2</v>
      </c>
      <c r="H50" s="15">
        <f>E27*(1-EXP(-((A50/H35)^B24)))</f>
        <v>2.3903079385081787E-6</v>
      </c>
      <c r="I50" s="19">
        <f t="shared" si="3"/>
        <v>6.8427021994625678E-2</v>
      </c>
      <c r="J50" s="14">
        <f>J35*A50^0.167</f>
        <v>6.7552678848013026E-2</v>
      </c>
      <c r="K50" s="15">
        <f>K35</f>
        <v>2.0453327401764278E-2</v>
      </c>
      <c r="L50" s="15">
        <f>E27*(1-EXP(-((A50/L35)^B24)))</f>
        <v>3.892995675192154E-6</v>
      </c>
      <c r="M50" s="19">
        <f t="shared" si="4"/>
        <v>8.8009899245452494E-2</v>
      </c>
      <c r="N50" s="14">
        <f>N35*A50^0.167</f>
        <v>9.1469931057088671E-2</v>
      </c>
      <c r="O50" s="15">
        <f>O35</f>
        <v>2.2546702094261385E-2</v>
      </c>
      <c r="P50" s="15">
        <f>E27*(1-EXP(-((A50/P35)^B24)))</f>
        <v>6.3368955116136734E-6</v>
      </c>
      <c r="Q50" s="19">
        <f t="shared" si="5"/>
        <v>0.11402297004686167</v>
      </c>
      <c r="R50" s="14">
        <f>R35*A50^0.167</f>
        <v>2.6241775052989615E-2</v>
      </c>
      <c r="S50" s="15">
        <f>S35</f>
        <v>7.9453787165101319E-3</v>
      </c>
      <c r="T50" s="15">
        <f>E27*(1-EXP(-((A50/T35)^B24)))</f>
        <v>4.6379554433355299E-7</v>
      </c>
      <c r="U50" s="19">
        <f t="shared" si="6"/>
        <v>3.4187617565044078E-2</v>
      </c>
      <c r="V50" s="14">
        <f>V35*A50^0.167</f>
        <v>4.3293615687915968E-2</v>
      </c>
      <c r="W50" s="15">
        <f>W35</f>
        <v>1.3108266188279361E-2</v>
      </c>
      <c r="X50" s="15">
        <f>E27*(1-EXP(-((A50/X35)^B24)))</f>
        <v>1.4306865089224848E-6</v>
      </c>
      <c r="Y50" s="19">
        <f t="shared" si="7"/>
        <v>5.6403312562704248E-2</v>
      </c>
      <c r="Z50" s="14">
        <f>Z35*A50^0.167</f>
        <v>6.7552678848013026E-2</v>
      </c>
      <c r="AA50" s="15">
        <f>AA35</f>
        <v>2.0453327401764278E-2</v>
      </c>
      <c r="AB50" s="15">
        <f>E27*(1-EXP(-((A50/AB35)^B24)))</f>
        <v>3.892995675192154E-6</v>
      </c>
      <c r="AC50" s="19">
        <f t="shared" si="8"/>
        <v>8.8009899245452494E-2</v>
      </c>
      <c r="AD50" s="14">
        <f>AD35*A50^0.167</f>
        <v>0.10081040304356496</v>
      </c>
      <c r="AE50" s="15">
        <f>AE35</f>
        <v>3.0522966877345334E-2</v>
      </c>
      <c r="AF50" s="15">
        <f>E27*(1-EXP(-((A50/AF35)^B24)))</f>
        <v>9.582282720095235E-6</v>
      </c>
      <c r="AG50" s="19">
        <f t="shared" si="9"/>
        <v>0.1313429522036304</v>
      </c>
      <c r="AI50" s="13">
        <v>10000000</v>
      </c>
      <c r="AJ50" s="20">
        <f>AJ35*AI50^0.167</f>
        <v>3.0605100096957244E-2</v>
      </c>
      <c r="AK50" s="5">
        <f>AK35</f>
        <v>2.1941076903955895E-3</v>
      </c>
      <c r="AL50" s="5">
        <f>E27*(1-EXP(-((AI50/AL35)^B24)))</f>
        <v>6.219097962936949E-7</v>
      </c>
      <c r="AM50" s="20">
        <f t="shared" si="10"/>
        <v>3.2799829697149126E-2</v>
      </c>
      <c r="AN50" s="7">
        <f>AJ50*AN35^0.67</f>
        <v>1.923551007522728E-2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3.6768257944856192E-2</v>
      </c>
      <c r="AK51" s="5">
        <f>AK35</f>
        <v>2.1941076903955895E-3</v>
      </c>
      <c r="AL51" s="5">
        <f>E27*(1-EXP(-((AI51/AL35)^B24)))</f>
        <v>9.2361445575428449E-7</v>
      </c>
      <c r="AM51" s="20">
        <f t="shared" si="10"/>
        <v>3.8963289249707538E-2</v>
      </c>
      <c r="AN51" s="7">
        <f>AJ51*AN35^0.67</f>
        <v>2.3109095997276355E-2</v>
      </c>
    </row>
    <row r="52" spans="1:40">
      <c r="AI52" s="13">
        <v>70000000</v>
      </c>
      <c r="AJ52" s="20">
        <f>AJ35*AI52^0.167</f>
        <v>4.235699843712859E-2</v>
      </c>
      <c r="AK52" s="5">
        <f>AK35</f>
        <v>2.1941076903955895E-3</v>
      </c>
      <c r="AL52" s="5">
        <f>E27*(1-EXP(-((AI52/AL35)^B24)))</f>
        <v>1.2530315498966633E-6</v>
      </c>
      <c r="AM52" s="20">
        <f t="shared" si="10"/>
        <v>4.4552359159074073E-2</v>
      </c>
      <c r="AN52" s="7">
        <f>AJ52*AN35^0.67</f>
        <v>2.6621656770035411E-2</v>
      </c>
    </row>
    <row r="53" spans="1:40">
      <c r="AI53" s="13">
        <v>100000000</v>
      </c>
      <c r="AJ53" s="20">
        <f>AJ35*AI53^0.167</f>
        <v>4.4956635762341358E-2</v>
      </c>
      <c r="AK53" s="5">
        <f>AK35</f>
        <v>2.1941076903955895E-3</v>
      </c>
      <c r="AL53" s="5">
        <f>E27*(1-EXP(-((AI53/AL35)^B24)))</f>
        <v>1.4247101722778566E-6</v>
      </c>
      <c r="AM53" s="20">
        <f t="shared" si="10"/>
        <v>4.7152168162909222E-2</v>
      </c>
      <c r="AN53" s="7">
        <f>AJ53*AN35^0.67</f>
        <v>2.8255546213384712E-2</v>
      </c>
    </row>
    <row r="54" spans="1:40" ht="15.75" thickBot="1">
      <c r="AI54" s="14">
        <v>300000000</v>
      </c>
      <c r="AJ54" s="21">
        <f>AJ35*AI54^0.167</f>
        <v>5.400986027838716E-2</v>
      </c>
      <c r="AK54" s="15">
        <f>AK35</f>
        <v>2.1941076903955895E-3</v>
      </c>
      <c r="AL54" s="15">
        <f>E27*(1-EXP(-((AI54/AL35)^B24)))</f>
        <v>2.1158721657616487E-6</v>
      </c>
      <c r="AM54" s="21">
        <f t="shared" si="10"/>
        <v>5.6206083840948509E-2</v>
      </c>
      <c r="AN54" s="19">
        <f>AJ54*AN35^0.67</f>
        <v>3.3945558362993948E-2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8" sqref="H8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98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0.87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1.9</v>
      </c>
      <c r="L4" s="11" t="s">
        <v>2</v>
      </c>
      <c r="M4" s="1">
        <v>1.9</v>
      </c>
      <c r="N4" s="11" t="s">
        <v>2</v>
      </c>
      <c r="O4" s="1">
        <v>1.9</v>
      </c>
      <c r="P4" s="11" t="s">
        <v>2</v>
      </c>
      <c r="Q4" s="1">
        <v>1.9</v>
      </c>
      <c r="S4" s="11" t="s">
        <v>2</v>
      </c>
      <c r="T4" s="1">
        <v>1.5</v>
      </c>
      <c r="U4" s="11" t="s">
        <v>2</v>
      </c>
      <c r="V4" s="1">
        <v>1.7</v>
      </c>
      <c r="W4" s="11" t="s">
        <v>2</v>
      </c>
      <c r="X4" s="1">
        <v>1.9</v>
      </c>
      <c r="Y4" s="11" t="s">
        <v>2</v>
      </c>
      <c r="Z4" s="1">
        <v>2.1</v>
      </c>
    </row>
    <row r="5" spans="1:26">
      <c r="A5" s="26" t="s">
        <v>68</v>
      </c>
      <c r="B5" s="2">
        <v>0.52</v>
      </c>
      <c r="D5" s="13">
        <f>AI38</f>
        <v>1000</v>
      </c>
      <c r="E5" s="20">
        <f>AM38</f>
        <v>7.1508760060502172E-3</v>
      </c>
      <c r="F5" s="7">
        <f>AN38</f>
        <v>4.1314614725018071E-3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1.1000000000000001</v>
      </c>
      <c r="D6" s="13">
        <f t="shared" ref="D6:D21" si="0">AI39</f>
        <v>3000</v>
      </c>
      <c r="E6" s="20">
        <f t="shared" ref="E6:F21" si="1">AM39</f>
        <v>8.4746287845845463E-3</v>
      </c>
      <c r="F6" s="7">
        <f t="shared" si="1"/>
        <v>4.9634420612558114E-3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9.6750074591901141E-3</v>
      </c>
      <c r="F7" s="7">
        <f t="shared" si="1"/>
        <v>5.7178805682525499E-3</v>
      </c>
      <c r="J7" s="6">
        <v>1</v>
      </c>
      <c r="K7" s="2">
        <v>1.763E-2</v>
      </c>
      <c r="L7" s="6">
        <v>1</v>
      </c>
      <c r="M7" s="2">
        <v>2.3820000000000001E-2</v>
      </c>
      <c r="N7" s="6">
        <v>1.01488</v>
      </c>
      <c r="O7" s="2">
        <v>2.724E-2</v>
      </c>
      <c r="P7" s="6"/>
      <c r="Q7" s="16"/>
      <c r="S7" s="6">
        <v>1.01488</v>
      </c>
      <c r="T7" s="2">
        <v>9.11E-3</v>
      </c>
      <c r="U7" s="6">
        <v>1.01488</v>
      </c>
      <c r="V7" s="2">
        <v>1.507E-2</v>
      </c>
      <c r="W7" s="6">
        <v>1.01488</v>
      </c>
      <c r="X7" s="2">
        <v>2.724E-2</v>
      </c>
      <c r="Y7" s="6">
        <v>1.01488</v>
      </c>
      <c r="Z7" s="2">
        <v>3.2309999999999998E-2</v>
      </c>
    </row>
    <row r="8" spans="1:26">
      <c r="A8" s="10"/>
      <c r="B8" s="5"/>
      <c r="D8" s="13">
        <f t="shared" si="0"/>
        <v>10000</v>
      </c>
      <c r="E8" s="20">
        <f t="shared" si="1"/>
        <v>1.0233371719382328E-2</v>
      </c>
      <c r="F8" s="7">
        <f t="shared" si="1"/>
        <v>6.068812322031129E-3</v>
      </c>
      <c r="J8" s="6">
        <v>1.7782794100389201</v>
      </c>
      <c r="K8" s="2">
        <v>1.899133069048E-2</v>
      </c>
      <c r="L8" s="6">
        <v>1.7782794100389201</v>
      </c>
      <c r="M8" s="2">
        <v>2.53827773050718E-2</v>
      </c>
      <c r="N8" s="6">
        <v>1.7782794100389201</v>
      </c>
      <c r="O8" s="2">
        <v>3.2676078707260199E-2</v>
      </c>
      <c r="P8" s="6"/>
      <c r="Q8" s="16"/>
      <c r="S8" s="6">
        <v>1.7782794100389201</v>
      </c>
      <c r="T8" s="2">
        <v>1.1066504672955901E-2</v>
      </c>
      <c r="U8" s="6">
        <v>1.7782794100389201</v>
      </c>
      <c r="V8" s="2">
        <v>1.68308184274704E-2</v>
      </c>
      <c r="W8" s="6">
        <v>1.7782794100389201</v>
      </c>
      <c r="X8" s="2">
        <v>3.2676078707260199E-2</v>
      </c>
      <c r="Y8" s="6">
        <v>1.7782794100389201</v>
      </c>
      <c r="Z8" s="2">
        <v>3.59225255740723E-2</v>
      </c>
    </row>
    <row r="9" spans="1:26" ht="15.75" thickBot="1">
      <c r="C9" s="5"/>
      <c r="D9" s="13">
        <f t="shared" si="0"/>
        <v>30000</v>
      </c>
      <c r="E9" s="20">
        <f t="shared" si="1"/>
        <v>1.2177875964642763E-2</v>
      </c>
      <c r="F9" s="7">
        <f t="shared" si="1"/>
        <v>7.2909304713415024E-3</v>
      </c>
      <c r="J9" s="6">
        <v>3.16227766016838</v>
      </c>
      <c r="K9" s="2">
        <v>2.0381407665877201E-2</v>
      </c>
      <c r="L9" s="6">
        <v>3.16227766016838</v>
      </c>
      <c r="M9" s="2">
        <v>2.76753076617057E-2</v>
      </c>
      <c r="N9" s="6">
        <v>3.16227766016838</v>
      </c>
      <c r="O9" s="2">
        <v>3.57279954478123E-2</v>
      </c>
      <c r="P9" s="6"/>
      <c r="Q9" s="16"/>
      <c r="S9" s="6">
        <v>3.16227766016838</v>
      </c>
      <c r="T9" s="2">
        <v>1.20887357816924E-2</v>
      </c>
      <c r="U9" s="6">
        <v>3.16227766016838</v>
      </c>
      <c r="V9" s="2">
        <v>1.8517509762059799E-2</v>
      </c>
      <c r="W9" s="6">
        <v>3.16227766016838</v>
      </c>
      <c r="X9" s="2">
        <v>3.57279954478123E-2</v>
      </c>
      <c r="Y9" s="6">
        <v>3.16227766016838</v>
      </c>
      <c r="Z9" s="2">
        <v>4.1437338658921401E-2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1.3941153573696109E-2</v>
      </c>
      <c r="F10" s="7">
        <f t="shared" si="1"/>
        <v>8.399145019135414E-3</v>
      </c>
      <c r="J10" s="6">
        <v>5.6234132519034903</v>
      </c>
      <c r="K10" s="2">
        <v>2.18476086856579E-2</v>
      </c>
      <c r="L10" s="6">
        <v>5.6234132519034903</v>
      </c>
      <c r="M10" s="2">
        <v>3.0049344142578E-2</v>
      </c>
      <c r="N10" s="6">
        <v>5.6234132519034903</v>
      </c>
      <c r="O10" s="2">
        <v>3.81786165173243E-2</v>
      </c>
      <c r="P10" s="6"/>
      <c r="Q10" s="16"/>
      <c r="S10" s="6">
        <v>5.6234132519034903</v>
      </c>
      <c r="T10" s="2">
        <v>1.3265508908966101E-2</v>
      </c>
      <c r="U10" s="6">
        <v>5.6234132519034903</v>
      </c>
      <c r="V10" s="2">
        <v>2.0264651742079899E-2</v>
      </c>
      <c r="W10" s="6">
        <v>5.6234132519034903</v>
      </c>
      <c r="X10" s="2">
        <v>3.81786165173243E-2</v>
      </c>
      <c r="Y10" s="6">
        <v>5.6234132519034903</v>
      </c>
      <c r="Z10" s="2">
        <v>4.5291123454820302E-2</v>
      </c>
    </row>
    <row r="11" spans="1:26">
      <c r="A11" s="29" t="s">
        <v>70</v>
      </c>
      <c r="B11" s="7">
        <v>2500000000000</v>
      </c>
      <c r="D11" s="13">
        <f t="shared" si="0"/>
        <v>100000</v>
      </c>
      <c r="E11" s="20">
        <f t="shared" si="1"/>
        <v>1.4761354631404039E-2</v>
      </c>
      <c r="F11" s="7">
        <f t="shared" si="1"/>
        <v>8.9146378939204182E-3</v>
      </c>
      <c r="J11" s="6">
        <v>10</v>
      </c>
      <c r="K11" s="2">
        <v>2.3347894736842099E-2</v>
      </c>
      <c r="L11" s="6">
        <v>10</v>
      </c>
      <c r="M11" s="2">
        <v>3.2144736842105302E-2</v>
      </c>
      <c r="N11" s="6">
        <v>10</v>
      </c>
      <c r="O11" s="2">
        <v>4.11354581791816E-2</v>
      </c>
      <c r="P11" s="6"/>
      <c r="Q11" s="16"/>
      <c r="S11" s="6">
        <v>10</v>
      </c>
      <c r="T11" s="2">
        <v>1.44819996653591E-2</v>
      </c>
      <c r="U11" s="6">
        <v>10</v>
      </c>
      <c r="V11" s="2">
        <v>2.2872417036940599E-2</v>
      </c>
      <c r="W11" s="6">
        <v>10</v>
      </c>
      <c r="X11" s="2">
        <v>4.11354581791816E-2</v>
      </c>
      <c r="Y11" s="6">
        <v>10</v>
      </c>
      <c r="Z11" s="2">
        <v>5.0282550707393701E-2</v>
      </c>
    </row>
    <row r="12" spans="1:26">
      <c r="A12" s="29" t="s">
        <v>73</v>
      </c>
      <c r="B12" s="7">
        <v>100000000000</v>
      </c>
      <c r="D12" s="13">
        <f t="shared" si="0"/>
        <v>300000</v>
      </c>
      <c r="E12" s="20">
        <f t="shared" si="1"/>
        <v>1.7617708640679065E-2</v>
      </c>
      <c r="F12" s="7">
        <f t="shared" si="1"/>
        <v>1.0709839357827915E-2</v>
      </c>
      <c r="J12" s="6">
        <v>17.7827941003892</v>
      </c>
      <c r="K12" s="2">
        <v>2.4912450681005598E-2</v>
      </c>
      <c r="L12" s="6">
        <v>17.7827941003892</v>
      </c>
      <c r="M12" s="2">
        <v>3.4324780262998199E-2</v>
      </c>
      <c r="N12" s="6">
        <v>17.7827941003892</v>
      </c>
      <c r="O12" s="2">
        <v>4.4427733200119897E-2</v>
      </c>
      <c r="P12" s="6"/>
      <c r="Q12" s="16"/>
      <c r="S12" s="6">
        <v>17.7827941003892</v>
      </c>
      <c r="T12" s="2">
        <v>1.58302347757814E-2</v>
      </c>
      <c r="U12" s="6">
        <v>17.7827941003892</v>
      </c>
      <c r="V12" s="2">
        <v>2.5309278160739902E-2</v>
      </c>
      <c r="W12" s="6">
        <v>17.7827941003892</v>
      </c>
      <c r="X12" s="2">
        <v>4.4427733200119897E-2</v>
      </c>
      <c r="Y12" s="6">
        <v>17.7827941003892</v>
      </c>
      <c r="Z12" s="2">
        <v>5.6435290004247601E-2</v>
      </c>
    </row>
    <row r="13" spans="1:26">
      <c r="A13" s="29" t="s">
        <v>72</v>
      </c>
      <c r="B13" s="2">
        <v>4</v>
      </c>
      <c r="D13" s="13">
        <f t="shared" si="0"/>
        <v>700000</v>
      </c>
      <c r="E13" s="20">
        <f t="shared" si="1"/>
        <v>2.0207855976438274E-2</v>
      </c>
      <c r="F13" s="7">
        <f t="shared" si="1"/>
        <v>1.2337724828349609E-2</v>
      </c>
      <c r="J13" s="6">
        <v>31.6227766016838</v>
      </c>
      <c r="K13" s="2">
        <v>2.6736055885565099E-2</v>
      </c>
      <c r="L13" s="6">
        <v>31.6227766016838</v>
      </c>
      <c r="M13" s="2">
        <v>3.6878071739201802E-2</v>
      </c>
      <c r="N13" s="6">
        <v>31.6227766016838</v>
      </c>
      <c r="O13" s="2">
        <v>4.8346977354893697E-2</v>
      </c>
      <c r="P13" s="6"/>
      <c r="Q13" s="16"/>
      <c r="S13" s="6">
        <v>31.6227766016838</v>
      </c>
      <c r="T13" s="2">
        <v>1.76254394046364E-2</v>
      </c>
      <c r="U13" s="6">
        <v>31.6227766016838</v>
      </c>
      <c r="V13" s="2">
        <v>2.8286423026680298E-2</v>
      </c>
      <c r="W13" s="6">
        <v>31.6227766016838</v>
      </c>
      <c r="X13" s="2">
        <v>4.8346977354893697E-2</v>
      </c>
      <c r="Y13" s="6">
        <v>31.6227766016838</v>
      </c>
      <c r="Z13" s="2">
        <v>6.2335888366190702E-2</v>
      </c>
    </row>
    <row r="14" spans="1:26" ht="15.75" thickBot="1">
      <c r="A14" s="30" t="s">
        <v>71</v>
      </c>
      <c r="B14" s="4">
        <v>0.19500000000000001</v>
      </c>
      <c r="D14" s="13">
        <f t="shared" si="0"/>
        <v>1000000</v>
      </c>
      <c r="E14" s="20">
        <f t="shared" si="1"/>
        <v>2.1412682600104198E-2</v>
      </c>
      <c r="F14" s="7">
        <f t="shared" si="1"/>
        <v>1.3094945858059476E-2</v>
      </c>
      <c r="J14" s="6">
        <v>56.234132519034901</v>
      </c>
      <c r="K14" s="2">
        <v>2.8778493257930401E-2</v>
      </c>
      <c r="L14" s="6">
        <v>56.234132519034901</v>
      </c>
      <c r="M14" s="2">
        <v>3.9453955922854597E-2</v>
      </c>
      <c r="N14" s="6">
        <v>56.234132519034901</v>
      </c>
      <c r="O14" s="2">
        <v>5.1705740329850897E-2</v>
      </c>
      <c r="P14" s="6"/>
      <c r="Q14" s="16"/>
      <c r="S14" s="6">
        <v>56.234132519034901</v>
      </c>
      <c r="T14" s="2">
        <v>1.91628728996775E-2</v>
      </c>
      <c r="U14" s="6">
        <v>56.234132519034901</v>
      </c>
      <c r="V14" s="2">
        <v>3.09128262494099E-2</v>
      </c>
      <c r="W14" s="6">
        <v>56.234132519034901</v>
      </c>
      <c r="X14" s="2">
        <v>5.1705740329850897E-2</v>
      </c>
      <c r="Y14" s="6">
        <v>56.234132519034901</v>
      </c>
      <c r="Z14" s="2">
        <v>6.8389114397016101E-2</v>
      </c>
    </row>
    <row r="15" spans="1:26" ht="15.75" thickBot="1">
      <c r="D15" s="13">
        <f t="shared" si="0"/>
        <v>3000000</v>
      </c>
      <c r="E15" s="20">
        <f t="shared" si="1"/>
        <v>2.5608503314894306E-2</v>
      </c>
      <c r="F15" s="7">
        <f t="shared" si="1"/>
        <v>1.5731964462057942E-2</v>
      </c>
      <c r="J15" s="6">
        <v>100</v>
      </c>
      <c r="K15" s="2">
        <v>3.0828947368421102E-2</v>
      </c>
      <c r="L15" s="6">
        <v>100</v>
      </c>
      <c r="M15" s="2">
        <v>4.2315263157894703E-2</v>
      </c>
      <c r="N15" s="6">
        <v>100</v>
      </c>
      <c r="O15" s="2">
        <v>5.6071203842225498E-2</v>
      </c>
      <c r="P15" s="6"/>
      <c r="Q15" s="16"/>
      <c r="S15" s="6">
        <v>100</v>
      </c>
      <c r="T15" s="2">
        <v>2.0542797893938002E-2</v>
      </c>
      <c r="U15" s="6">
        <v>100</v>
      </c>
      <c r="V15" s="2">
        <v>3.3726230764836197E-2</v>
      </c>
      <c r="W15" s="6">
        <v>100</v>
      </c>
      <c r="X15" s="2">
        <v>5.6071203842225498E-2</v>
      </c>
      <c r="Y15" s="6">
        <v>100</v>
      </c>
      <c r="Z15" s="2">
        <v>7.3976547319745303E-2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2.9413290391942792E-2</v>
      </c>
      <c r="F16" s="7">
        <f t="shared" si="1"/>
        <v>1.8123208206701911E-2</v>
      </c>
      <c r="J16" s="6">
        <v>177.82794100389199</v>
      </c>
      <c r="K16" s="2">
        <v>3.3017423524175402E-2</v>
      </c>
      <c r="L16" s="6">
        <v>177.82794100389199</v>
      </c>
      <c r="M16" s="2">
        <v>4.5779613005850699E-2</v>
      </c>
      <c r="N16" s="6">
        <v>177.82794100389199</v>
      </c>
      <c r="O16" s="2">
        <v>6.0413037172391403E-2</v>
      </c>
      <c r="P16" s="6"/>
      <c r="Q16" s="16"/>
      <c r="S16" s="6">
        <v>177.82794100389199</v>
      </c>
      <c r="T16" s="2">
        <v>2.2642694746585899E-2</v>
      </c>
      <c r="U16" s="6">
        <v>177.82794100389199</v>
      </c>
      <c r="V16" s="2">
        <v>3.64098907806771E-2</v>
      </c>
      <c r="W16" s="6">
        <v>177.82794100389199</v>
      </c>
      <c r="X16" s="2">
        <v>6.0413037172391403E-2</v>
      </c>
      <c r="Y16" s="6">
        <v>177.82794100389199</v>
      </c>
      <c r="Z16" s="2">
        <v>8.1108656528043305E-2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3.1183118767383954E-2</v>
      </c>
      <c r="F17" s="7">
        <f t="shared" si="1"/>
        <v>1.923551007522728E-2</v>
      </c>
      <c r="J17" s="6">
        <v>316.22776601683802</v>
      </c>
      <c r="K17" s="2">
        <v>3.5434933734476398E-2</v>
      </c>
      <c r="L17" s="6">
        <v>316.22776601683802</v>
      </c>
      <c r="M17" s="2">
        <v>4.9217100436083398E-2</v>
      </c>
      <c r="N17" s="6">
        <v>316.22776601683802</v>
      </c>
      <c r="O17" s="2">
        <v>6.5131142006939494E-2</v>
      </c>
      <c r="P17" s="6"/>
      <c r="Q17" s="16"/>
      <c r="S17" s="6">
        <v>316.22776601683802</v>
      </c>
      <c r="T17" s="2">
        <v>2.4603250754579298E-2</v>
      </c>
      <c r="U17" s="6">
        <v>316.22776601683802</v>
      </c>
      <c r="V17" s="2">
        <v>3.8932301293268801E-2</v>
      </c>
      <c r="W17" s="6">
        <v>316.22776601683802</v>
      </c>
      <c r="X17" s="2">
        <v>6.5131142006939494E-2</v>
      </c>
      <c r="Y17" s="6">
        <v>316.22776601683802</v>
      </c>
      <c r="Z17" s="2">
        <v>8.8982562714423299E-2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3.734657831994237E-2</v>
      </c>
      <c r="F18" s="7">
        <f t="shared" si="1"/>
        <v>2.3109095997276355E-2</v>
      </c>
      <c r="J18" s="6">
        <v>562.34132519034904</v>
      </c>
      <c r="K18" s="2">
        <v>3.76704114526763E-2</v>
      </c>
      <c r="L18" s="6">
        <v>562.34132519034904</v>
      </c>
      <c r="M18" s="2">
        <v>5.1759967806882697E-2</v>
      </c>
      <c r="N18" s="6">
        <v>562.34132519034904</v>
      </c>
      <c r="O18" s="2">
        <v>6.9631395838165605E-2</v>
      </c>
      <c r="P18" s="6"/>
      <c r="Q18" s="16"/>
      <c r="S18" s="6">
        <v>562.34132519034904</v>
      </c>
      <c r="T18" s="2">
        <v>2.67700121865771E-2</v>
      </c>
      <c r="U18" s="6">
        <v>562.34132519034904</v>
      </c>
      <c r="V18" s="2">
        <v>4.2480721193599198E-2</v>
      </c>
      <c r="W18" s="6">
        <v>562.34132519034904</v>
      </c>
      <c r="X18" s="2">
        <v>6.9631395838165605E-2</v>
      </c>
      <c r="Y18" s="6">
        <v>562.34132519034904</v>
      </c>
      <c r="Z18" s="2">
        <v>9.7346852357261995E-2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4.2935648229308905E-2</v>
      </c>
      <c r="F19" s="7">
        <f t="shared" si="1"/>
        <v>2.6621656770035411E-2</v>
      </c>
      <c r="J19" s="6">
        <v>1000</v>
      </c>
      <c r="K19" s="2">
        <v>3.8899999999999997E-2</v>
      </c>
      <c r="L19" s="6">
        <v>1000</v>
      </c>
      <c r="M19" s="2">
        <v>5.2220000000000003E-2</v>
      </c>
      <c r="N19" s="6">
        <v>961.29309999999998</v>
      </c>
      <c r="O19" s="2">
        <v>7.3910000000000003E-2</v>
      </c>
      <c r="P19" s="6"/>
      <c r="Q19" s="16"/>
      <c r="S19" s="6">
        <v>961.29309999999998</v>
      </c>
      <c r="T19" s="2">
        <v>2.8309999999999998E-2</v>
      </c>
      <c r="U19" s="6">
        <v>961.29309999999998</v>
      </c>
      <c r="V19" s="2">
        <v>4.6859999999999999E-2</v>
      </c>
      <c r="W19" s="6">
        <v>961.29309999999998</v>
      </c>
      <c r="X19" s="2">
        <v>7.3910000000000003E-2</v>
      </c>
      <c r="Y19" s="6">
        <v>961.29309999999998</v>
      </c>
      <c r="Z19" s="2">
        <v>0.10477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4.5535457233144054E-2</v>
      </c>
      <c r="F20" s="7">
        <f t="shared" si="1"/>
        <v>2.8255546213384712E-2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5.4589372911183341E-2</v>
      </c>
      <c r="F21" s="19">
        <f t="shared" si="1"/>
        <v>3.3945558362993948E-2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0.16108938142836449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6.4435752571345797E-14</v>
      </c>
      <c r="C26" s="5"/>
      <c r="D26" s="5" t="s">
        <v>75</v>
      </c>
      <c r="E26" s="7">
        <f>B26*B12</f>
        <v>6.4435752571345801E-3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9.3316666666666659E-2</v>
      </c>
      <c r="C27" s="15"/>
      <c r="D27" s="15" t="s">
        <v>76</v>
      </c>
      <c r="E27" s="19">
        <f>B26*B17</f>
        <v>0.19975083297117197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1.189208633093525</v>
      </c>
      <c r="C32" s="5">
        <f>B32</f>
        <v>1.189208633093525</v>
      </c>
      <c r="D32" s="5">
        <f>B32</f>
        <v>1.189208633093525</v>
      </c>
      <c r="E32" s="2"/>
      <c r="F32" s="6">
        <f>M4/(B4+B5)*B4</f>
        <v>1.189208633093525</v>
      </c>
      <c r="G32" s="5">
        <f>F32</f>
        <v>1.189208633093525</v>
      </c>
      <c r="H32" s="5">
        <f>F32</f>
        <v>1.189208633093525</v>
      </c>
      <c r="I32" s="2"/>
      <c r="J32" s="6">
        <f>O4/(B4+B5)*B4</f>
        <v>1.189208633093525</v>
      </c>
      <c r="K32" s="5">
        <f>J32</f>
        <v>1.189208633093525</v>
      </c>
      <c r="L32" s="5">
        <f>J32</f>
        <v>1.189208633093525</v>
      </c>
      <c r="M32" s="2"/>
      <c r="N32" s="6">
        <f>Q4/(B4+B5)*B4</f>
        <v>1.189208633093525</v>
      </c>
      <c r="O32" s="5">
        <f>N32</f>
        <v>1.189208633093525</v>
      </c>
      <c r="P32" s="5">
        <f>N32</f>
        <v>1.189208633093525</v>
      </c>
      <c r="Q32" s="2"/>
      <c r="R32" s="6">
        <f>T4/(B4+B5)*B4</f>
        <v>0.93884892086330929</v>
      </c>
      <c r="S32" s="5">
        <f>R32</f>
        <v>0.93884892086330929</v>
      </c>
      <c r="T32" s="5">
        <f>R32</f>
        <v>0.93884892086330929</v>
      </c>
      <c r="U32" s="2"/>
      <c r="V32" s="6">
        <f>V4/(B4+B5)*B4</f>
        <v>1.0640287769784171</v>
      </c>
      <c r="W32" s="5">
        <f>V32</f>
        <v>1.0640287769784171</v>
      </c>
      <c r="X32" s="5">
        <f>V32</f>
        <v>1.0640287769784171</v>
      </c>
      <c r="Y32" s="2"/>
      <c r="Z32" s="6">
        <f>X4/(B4+B5)*B4</f>
        <v>1.189208633093525</v>
      </c>
      <c r="AA32" s="5">
        <f>Z32</f>
        <v>1.189208633093525</v>
      </c>
      <c r="AB32" s="5">
        <f>Z32</f>
        <v>1.189208633093525</v>
      </c>
      <c r="AC32" s="2"/>
      <c r="AD32" s="6">
        <f>Z4/(B4+B5)*B4</f>
        <v>1.314388489208633</v>
      </c>
      <c r="AE32" s="5">
        <f>AD32</f>
        <v>1.314388489208633</v>
      </c>
      <c r="AF32" s="5">
        <f>AD32</f>
        <v>1.314388489208633</v>
      </c>
      <c r="AG32" s="2"/>
      <c r="AI32" s="6"/>
      <c r="AJ32" s="5">
        <f>B6/(B4+B5)*B4</f>
        <v>0.68848920863309349</v>
      </c>
      <c r="AK32" s="5">
        <f>AJ32</f>
        <v>0.68848920863309349</v>
      </c>
      <c r="AL32" s="5">
        <f>AJ32</f>
        <v>0.68848920863309349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1.1937937135309492E-2</v>
      </c>
      <c r="C35" s="5">
        <f>E26*(C32^B13)*EXP(-B20*C33)</f>
        <v>4.4674333356831721E-3</v>
      </c>
      <c r="D35" s="5">
        <f>B23*(D32^(-B22/B24))*EXP(B21*D33/B24)</f>
        <v>1.6136556554093584E+17</v>
      </c>
      <c r="E35" s="2"/>
      <c r="F35" s="6">
        <f>E25*(F32^B13)*EXP(-B27*F33)</f>
        <v>1.5734745435169093E-2</v>
      </c>
      <c r="G35" s="5">
        <f>E26*(G32^B13)*EXP(-B20*G33)</f>
        <v>4.8821827673955582E-3</v>
      </c>
      <c r="H35" s="5">
        <f>B23*(H32^(-B22/B24))*EXP(B21*H33/B24)</f>
        <v>4.7023128367622648E+16</v>
      </c>
      <c r="I35" s="2"/>
      <c r="J35" s="6">
        <f>E25*(J32^B13)*EXP(-B27*J33)</f>
        <v>2.1312901408682243E-2</v>
      </c>
      <c r="K35" s="5">
        <f>E26*(K32^B13)*EXP(-B20*K33)</f>
        <v>5.3824545794116524E-3</v>
      </c>
      <c r="L35" s="5">
        <f>B23*(L32^(-B22/B24))*EXP(B21*L33/B24)</f>
        <v>1.2130819115176138E+16</v>
      </c>
      <c r="M35" s="2"/>
      <c r="N35" s="6">
        <f>E25*(N32^B13)*EXP(-B27*N33)</f>
        <v>2.8858805538487312E-2</v>
      </c>
      <c r="O35" s="5">
        <f>E26*(O32^B13)*EXP(-B20*O33)</f>
        <v>5.9333426563845755E-3</v>
      </c>
      <c r="P35" s="5">
        <f>B23*(P32^(-B22/B24))*EXP(B21*P33/B24)</f>
        <v>3134190973873583.5</v>
      </c>
      <c r="Q35" s="2"/>
      <c r="R35" s="6">
        <f>E25*(R32^B13)*EXP(-B27*R33)</f>
        <v>8.2792921617739178E-3</v>
      </c>
      <c r="S35" s="5">
        <f>E26*(S32^B13)*EXP(-B20*S33)</f>
        <v>2.0908891359237192E-3</v>
      </c>
      <c r="T35" s="5">
        <f>B23*(T32^(-B22/B24))*EXP(B21*T33/B24)</f>
        <v>4.4714530429671158E+18</v>
      </c>
      <c r="U35" s="2"/>
      <c r="V35" s="6">
        <f>E25*(V32^B13)*EXP(-B27*V33)</f>
        <v>1.3659155765797914E-2</v>
      </c>
      <c r="W35" s="5">
        <f>E26*(W32^B13)*EXP(-B20*W33)</f>
        <v>3.4495437337577262E-3</v>
      </c>
      <c r="X35" s="5">
        <f>B23*(X32^(-B22/B24))*EXP(B21*X33/B24)</f>
        <v>1.9566228286591299E+17</v>
      </c>
      <c r="Y35" s="2"/>
      <c r="Z35" s="6">
        <f>E25*(Z32^B13)*EXP(-B27*Z33)</f>
        <v>2.1312901408682243E-2</v>
      </c>
      <c r="AA35" s="5">
        <f>E26*(AA32^B13)*EXP(-B20*AA33)</f>
        <v>5.3824545794116524E-3</v>
      </c>
      <c r="AB35" s="5">
        <f>B23*(AB32^(-B22/B24))*EXP(B21*AB33/B24)</f>
        <v>1.2130819115176138E+16</v>
      </c>
      <c r="AC35" s="2"/>
      <c r="AD35" s="6">
        <f>E25*(AD32^B13)*EXP(-B27*AD33)</f>
        <v>3.1805728768670702E-2</v>
      </c>
      <c r="AE35" s="5">
        <f>E26*(AE32^B13)*EXP(-B20*AE33)</f>
        <v>8.0323597045645605E-3</v>
      </c>
      <c r="AF35" s="5">
        <f>B23*(AF32^(-B22/B24))*EXP(B21*AF33/B24)</f>
        <v>993682822593657.75</v>
      </c>
      <c r="AG35" s="2"/>
      <c r="AI35" s="6"/>
      <c r="AJ35" s="5">
        <f>E25*(AJ32^B13)*EXP(-B27*AJ33)</f>
        <v>2.0739286170277722E-3</v>
      </c>
      <c r="AK35" s="5">
        <f>E26*(AK32^B13)*EXP(-B20*AK33)</f>
        <v>5.7739676063041834E-4</v>
      </c>
      <c r="AL35" s="5">
        <f>B23*(AL32^(-B22/B24))*EXP(B21*AL33/B24)</f>
        <v>1.9795068737291452E+22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1.1937937135309492E-2</v>
      </c>
      <c r="C38" s="5">
        <f>C35</f>
        <v>4.4674333356831721E-3</v>
      </c>
      <c r="D38" s="5">
        <f>E27*(1-EXP(-((A38/D35)^B24)))</f>
        <v>1.2754885055536987E-7</v>
      </c>
      <c r="E38" s="7">
        <f>B38+C38+D38</f>
        <v>1.6405498019843218E-2</v>
      </c>
      <c r="F38" s="13">
        <f>F35*A38^0.167</f>
        <v>1.5734745435169093E-2</v>
      </c>
      <c r="G38" s="5">
        <f>G35</f>
        <v>4.8821827673955582E-3</v>
      </c>
      <c r="H38" s="5">
        <f>E27*(1-EXP(-((A38/H35)^B24)))</f>
        <v>1.9881824513383294E-7</v>
      </c>
      <c r="I38" s="7">
        <f>F38+G38+H38</f>
        <v>2.0617127020809787E-2</v>
      </c>
      <c r="J38" s="13">
        <f>J35*A38^0.167</f>
        <v>2.1312901408682243E-2</v>
      </c>
      <c r="K38" s="5">
        <f>K35</f>
        <v>5.3824545794116524E-3</v>
      </c>
      <c r="L38" s="5">
        <f>E27*(1-EXP(-((A38/L35)^B24)))</f>
        <v>3.2380816930438644E-7</v>
      </c>
      <c r="M38" s="7">
        <f>J38+K38+L38</f>
        <v>2.6695679796263201E-2</v>
      </c>
      <c r="N38" s="13">
        <f>N35*A38^0.167</f>
        <v>2.8858805538487312E-2</v>
      </c>
      <c r="O38" s="5">
        <f>O35</f>
        <v>5.9333426563845755E-3</v>
      </c>
      <c r="P38" s="5">
        <f>E27*(1-EXP(-((A38/P35)^B24)))</f>
        <v>5.27087676083978E-7</v>
      </c>
      <c r="Q38" s="7">
        <f>N38+O38+P38</f>
        <v>3.4792675282547966E-2</v>
      </c>
      <c r="R38" s="13">
        <f>R35*A38^0.167</f>
        <v>8.2792921617739178E-3</v>
      </c>
      <c r="S38" s="5">
        <f>S35</f>
        <v>2.0908891359237192E-3</v>
      </c>
      <c r="T38" s="5">
        <f>E27*(1-EXP(-((A38/T35)^B24)))</f>
        <v>3.8576874160471935E-8</v>
      </c>
      <c r="U38" s="7">
        <f>R38+S38+T38</f>
        <v>1.0370219874571797E-2</v>
      </c>
      <c r="V38" s="13">
        <f>V35*A38^0.167</f>
        <v>1.3659155765797914E-2</v>
      </c>
      <c r="W38" s="5">
        <f>W35</f>
        <v>3.4495437337577262E-3</v>
      </c>
      <c r="X38" s="5">
        <f>E27*(1-EXP(-((A38/X35)^B24)))</f>
        <v>1.1899971130420376E-7</v>
      </c>
      <c r="Y38" s="7">
        <f>V38+W38+X38</f>
        <v>1.7108818499266945E-2</v>
      </c>
      <c r="Z38" s="13">
        <f>Z35*A38^0.167</f>
        <v>2.1312901408682243E-2</v>
      </c>
      <c r="AA38" s="5">
        <f>AA35</f>
        <v>5.3824545794116524E-3</v>
      </c>
      <c r="AB38" s="5">
        <f>E27*(1-EXP(-((A38/AB35)^B24)))</f>
        <v>3.2380816930438644E-7</v>
      </c>
      <c r="AC38" s="7">
        <f>Z38+AA38+AB38</f>
        <v>2.6695679796263201E-2</v>
      </c>
      <c r="AD38" s="13">
        <f>AD35*A38^0.167</f>
        <v>3.1805728768670702E-2</v>
      </c>
      <c r="AE38" s="5">
        <f>AE35</f>
        <v>8.0323597045645605E-3</v>
      </c>
      <c r="AF38" s="5">
        <f>E27*(1-EXP(-((A38/AF35)^B24)))</f>
        <v>7.9703708854994368E-7</v>
      </c>
      <c r="AG38" s="7">
        <f>AD38+AE38+AF38</f>
        <v>3.9838885510323815E-2</v>
      </c>
      <c r="AI38" s="13">
        <v>1000</v>
      </c>
      <c r="AJ38" s="20">
        <f>AJ35*AI38^0.167</f>
        <v>6.5734566652060119E-3</v>
      </c>
      <c r="AK38" s="5">
        <f>AK35</f>
        <v>5.7739676063041834E-4</v>
      </c>
      <c r="AL38" s="5">
        <f>E27*(1-EXP(-((AI38/AL35)^B24)))</f>
        <v>2.2580213786891966E-8</v>
      </c>
      <c r="AM38" s="20">
        <f>AJ38+AK38+AL38</f>
        <v>7.1508760060502172E-3</v>
      </c>
      <c r="AN38" s="7">
        <f>AJ38*AN35^0.67</f>
        <v>4.1314614725018071E-3</v>
      </c>
    </row>
    <row r="39" spans="1:40">
      <c r="A39" s="13">
        <v>2</v>
      </c>
      <c r="B39" s="13">
        <f>B35*A39^0.167</f>
        <v>1.3402977757180011E-2</v>
      </c>
      <c r="C39" s="5">
        <f>C35</f>
        <v>4.4674333356831721E-3</v>
      </c>
      <c r="D39" s="5">
        <f>E27*(1-EXP(-((A39/D35)^B24)))</f>
        <v>1.6369948319650436E-7</v>
      </c>
      <c r="E39" s="7">
        <f t="shared" ref="E39:E50" si="2">B39+C39+D39</f>
        <v>1.7870574792346383E-2</v>
      </c>
      <c r="F39" s="13">
        <f>F35*A39^0.167</f>
        <v>1.7665735770939262E-2</v>
      </c>
      <c r="G39" s="5">
        <f>G35</f>
        <v>4.8821827673955582E-3</v>
      </c>
      <c r="H39" s="5">
        <f>E27*(1-EXP(-((A39/H35)^B24)))</f>
        <v>2.551684487314254E-7</v>
      </c>
      <c r="I39" s="7">
        <f t="shared" ref="I39:I50" si="3">F39+G39+H39</f>
        <v>2.2548173706783553E-2</v>
      </c>
      <c r="J39" s="13">
        <f>J35*A39^0.167</f>
        <v>2.392845097807034E-2</v>
      </c>
      <c r="K39" s="5">
        <f>K35</f>
        <v>5.3824545794116524E-3</v>
      </c>
      <c r="L39" s="5">
        <f>E27*(1-EXP(-((A39/L35)^B24)))</f>
        <v>4.1558369486667546E-7</v>
      </c>
      <c r="M39" s="7">
        <f t="shared" ref="M39:M50" si="4">J39+K39+L39</f>
        <v>2.931132114117686E-2</v>
      </c>
      <c r="N39" s="13">
        <f>N35*A39^0.167</f>
        <v>3.2400399193516199E-2</v>
      </c>
      <c r="O39" s="5">
        <f>O35</f>
        <v>5.9333426563845755E-3</v>
      </c>
      <c r="P39" s="5">
        <f>E27*(1-EXP(-((A39/P35)^B24)))</f>
        <v>6.7647772080766325E-7</v>
      </c>
      <c r="Q39" s="7">
        <f t="shared" ref="Q39:Q50" si="5">N39+O39+P39</f>
        <v>3.8334418327621578E-2</v>
      </c>
      <c r="R39" s="13">
        <f>R35*A39^0.167</f>
        <v>9.2953386696296922E-3</v>
      </c>
      <c r="S39" s="5">
        <f>S35</f>
        <v>2.0908891359237192E-3</v>
      </c>
      <c r="T39" s="5">
        <f>E27*(1-EXP(-((A39/T35)^B24)))</f>
        <v>4.9510557983452137E-8</v>
      </c>
      <c r="U39" s="7">
        <f t="shared" ref="U39:U50" si="6">R39+S39+T39</f>
        <v>1.1386277316111394E-2</v>
      </c>
      <c r="V39" s="13">
        <f>V35*A39^0.167</f>
        <v>1.533542678570156E-2</v>
      </c>
      <c r="W39" s="5">
        <f>W35</f>
        <v>3.4495437337577262E-3</v>
      </c>
      <c r="X39" s="5">
        <f>E27*(1-EXP(-((A39/X35)^B24)))</f>
        <v>1.5272729839080383E-7</v>
      </c>
      <c r="Y39" s="7">
        <f t="shared" ref="Y39:Y50" si="7">V39+W39+X39</f>
        <v>1.8785123246757678E-2</v>
      </c>
      <c r="Z39" s="13">
        <f>Z35*A39^0.167</f>
        <v>2.392845097807034E-2</v>
      </c>
      <c r="AA39" s="5">
        <f>AA35</f>
        <v>5.3824545794116524E-3</v>
      </c>
      <c r="AB39" s="5">
        <f>E27*(1-EXP(-((A39/AB35)^B24)))</f>
        <v>4.1558369486667546E-7</v>
      </c>
      <c r="AC39" s="7">
        <f t="shared" ref="AC39:AC50" si="8">Z39+AA39+AB39</f>
        <v>2.931132114117686E-2</v>
      </c>
      <c r="AD39" s="13">
        <f>AD35*A39^0.167</f>
        <v>3.570897303324945E-2</v>
      </c>
      <c r="AE39" s="5">
        <f>AE35</f>
        <v>8.0323597045645605E-3</v>
      </c>
      <c r="AF39" s="5">
        <f>E27*(1-EXP(-((A39/AF35)^B24)))</f>
        <v>1.0229374623351579E-6</v>
      </c>
      <c r="AG39" s="7">
        <f t="shared" ref="AG39:AG50" si="9">AD39+AE39+AF39</f>
        <v>4.3742355675276345E-2</v>
      </c>
      <c r="AI39" s="13">
        <v>3000</v>
      </c>
      <c r="AJ39" s="20">
        <f>AJ35*AI39^0.167</f>
        <v>7.8971984894654276E-3</v>
      </c>
      <c r="AK39" s="5">
        <f>AK35</f>
        <v>5.7739676063041834E-4</v>
      </c>
      <c r="AL39" s="5">
        <f>E27*(1-EXP(-((AI39/AL35)^B24)))</f>
        <v>3.3534488699723275E-8</v>
      </c>
      <c r="AM39" s="20">
        <f t="shared" ref="AM39:AM54" si="10">AJ39+AK39+AL39</f>
        <v>8.4746287845845463E-3</v>
      </c>
      <c r="AN39" s="7">
        <f>AJ39*AN35^0.67</f>
        <v>4.9634420612558114E-3</v>
      </c>
    </row>
    <row r="40" spans="1:40">
      <c r="A40" s="13">
        <v>4</v>
      </c>
      <c r="B40" s="13">
        <f>B35*A40^0.167</f>
        <v>1.5047810247562085E-2</v>
      </c>
      <c r="C40" s="5">
        <f>C35</f>
        <v>4.4674333356831721E-3</v>
      </c>
      <c r="D40" s="5">
        <f>E27*(1-EXP(-((A40/D35)^B24)))</f>
        <v>2.1009613174701903E-7</v>
      </c>
      <c r="E40" s="7">
        <f t="shared" si="2"/>
        <v>1.9515453679377005E-2</v>
      </c>
      <c r="F40" s="13">
        <f>F35*A40^0.167</f>
        <v>1.9833699986725541E-2</v>
      </c>
      <c r="G40" s="5">
        <f>G35</f>
        <v>4.8821827673955582E-3</v>
      </c>
      <c r="H40" s="5">
        <f>E27*(1-EXP(-((A40/H35)^B24)))</f>
        <v>3.2748973604692433E-7</v>
      </c>
      <c r="I40" s="7">
        <f t="shared" si="3"/>
        <v>2.4716210243857149E-2</v>
      </c>
      <c r="J40" s="13">
        <f>J35*A40^0.167</f>
        <v>2.6864984510117759E-2</v>
      </c>
      <c r="K40" s="5">
        <f>K35</f>
        <v>5.3824545794116524E-3</v>
      </c>
      <c r="L40" s="5">
        <f>E27*(1-EXP(-((A40/L35)^B24)))</f>
        <v>5.3337071934460512E-7</v>
      </c>
      <c r="M40" s="7">
        <f t="shared" si="4"/>
        <v>3.2247972460248762E-2</v>
      </c>
      <c r="N40" s="13">
        <f>N35*A40^0.167</f>
        <v>3.6376622258297103E-2</v>
      </c>
      <c r="O40" s="5">
        <f>O35</f>
        <v>5.9333426563845755E-3</v>
      </c>
      <c r="P40" s="5">
        <f>E27*(1-EXP(-((A40/P35)^B24)))</f>
        <v>8.6820860933703663E-7</v>
      </c>
      <c r="Q40" s="7">
        <f t="shared" si="5"/>
        <v>4.2310833123291015E-2</v>
      </c>
      <c r="R40" s="13">
        <f>R35*A40^0.167</f>
        <v>1.0436075849822452E-2</v>
      </c>
      <c r="S40" s="5">
        <f>S35</f>
        <v>2.0908891359237192E-3</v>
      </c>
      <c r="T40" s="5">
        <f>E27*(1-EXP(-((A40/T35)^B24)))</f>
        <v>6.354313009612929E-8</v>
      </c>
      <c r="U40" s="7">
        <f t="shared" si="6"/>
        <v>1.2527028528876267E-2</v>
      </c>
      <c r="V40" s="13">
        <f>V35*A40^0.167</f>
        <v>1.7217412168948561E-2</v>
      </c>
      <c r="W40" s="5">
        <f>W35</f>
        <v>3.4495437337577262E-3</v>
      </c>
      <c r="X40" s="5">
        <f>E27*(1-EXP(-((A40/X35)^B24)))</f>
        <v>1.9601414879831972E-7</v>
      </c>
      <c r="Y40" s="7">
        <f t="shared" si="7"/>
        <v>2.0667151916855087E-2</v>
      </c>
      <c r="Z40" s="13">
        <f>Z35*A40^0.167</f>
        <v>2.6864984510117759E-2</v>
      </c>
      <c r="AA40" s="5">
        <f>AA35</f>
        <v>5.3824545794116524E-3</v>
      </c>
      <c r="AB40" s="5">
        <f>E27*(1-EXP(-((A40/AB35)^B24)))</f>
        <v>5.3337071934460512E-7</v>
      </c>
      <c r="AC40" s="7">
        <f t="shared" si="8"/>
        <v>3.2247972460248762E-2</v>
      </c>
      <c r="AD40" s="13">
        <f>AD35*A40^0.167</f>
        <v>4.0091228984677957E-2</v>
      </c>
      <c r="AE40" s="5">
        <f>AE35</f>
        <v>8.0323597045645605E-3</v>
      </c>
      <c r="AF40" s="5">
        <f>E27*(1-EXP(-((A40/AF35)^B24)))</f>
        <v>1.3128634779745363E-6</v>
      </c>
      <c r="AG40" s="7">
        <f t="shared" si="9"/>
        <v>4.8124901552720492E-2</v>
      </c>
      <c r="AI40" s="13">
        <v>7000</v>
      </c>
      <c r="AJ40" s="20">
        <f>AJ35*AI40^0.167</f>
        <v>9.0975652035964194E-3</v>
      </c>
      <c r="AK40" s="5">
        <f>AK35</f>
        <v>5.7739676063041834E-4</v>
      </c>
      <c r="AL40" s="5">
        <f>E27*(1-EXP(-((AI40/AL35)^B24)))</f>
        <v>4.5494963276237253E-8</v>
      </c>
      <c r="AM40" s="20">
        <f t="shared" si="10"/>
        <v>9.6750074591901141E-3</v>
      </c>
      <c r="AN40" s="7">
        <f>AJ40*AN35^0.67</f>
        <v>5.7178805682525499E-3</v>
      </c>
    </row>
    <row r="41" spans="1:40">
      <c r="A41" s="13">
        <v>7</v>
      </c>
      <c r="B41" s="13">
        <f>B35*A41^0.167</f>
        <v>1.6521925528128423E-2</v>
      </c>
      <c r="C41" s="5">
        <f>C35</f>
        <v>4.4674333356831721E-3</v>
      </c>
      <c r="D41" s="5">
        <f>E27*(1-EXP(-((A41/D35)^B24)))</f>
        <v>2.5698732445400072E-7</v>
      </c>
      <c r="E41" s="7">
        <f t="shared" si="2"/>
        <v>2.098961585113605E-2</v>
      </c>
      <c r="F41" s="13">
        <f>F35*A41^0.167</f>
        <v>2.1776651136401103E-2</v>
      </c>
      <c r="G41" s="5">
        <f>G35</f>
        <v>4.8821827673955582E-3</v>
      </c>
      <c r="H41" s="5">
        <f>E27*(1-EXP(-((A41/H35)^B24)))</f>
        <v>4.0058188997089931E-7</v>
      </c>
      <c r="I41" s="7">
        <f t="shared" si="3"/>
        <v>2.6659234485686634E-2</v>
      </c>
      <c r="J41" s="13">
        <f>J35*A41^0.167</f>
        <v>2.9496735145394307E-2</v>
      </c>
      <c r="K41" s="5">
        <f>K35</f>
        <v>5.3824545794116524E-3</v>
      </c>
      <c r="L41" s="5">
        <f>E27*(1-EXP(-((A41/L35)^B24)))</f>
        <v>6.5241319871346963E-7</v>
      </c>
      <c r="M41" s="7">
        <f t="shared" si="4"/>
        <v>3.4879842138004671E-2</v>
      </c>
      <c r="N41" s="13">
        <f>N35*A41^0.167</f>
        <v>3.9940153020856586E-2</v>
      </c>
      <c r="O41" s="5">
        <f>O35</f>
        <v>5.9333426563845755E-3</v>
      </c>
      <c r="P41" s="5">
        <f>E27*(1-EXP(-((A41/P35)^B24)))</f>
        <v>1.0619830250566658E-6</v>
      </c>
      <c r="Q41" s="7">
        <f t="shared" si="5"/>
        <v>4.5874557660266213E-2</v>
      </c>
      <c r="R41" s="13">
        <f>R35*A41^0.167</f>
        <v>1.1458415886431098E-2</v>
      </c>
      <c r="S41" s="5">
        <f>S35</f>
        <v>2.0908891359237192E-3</v>
      </c>
      <c r="T41" s="5">
        <f>E27*(1-EXP(-((A41/T35)^B24)))</f>
        <v>7.7725278386850249E-8</v>
      </c>
      <c r="U41" s="7">
        <f t="shared" si="6"/>
        <v>1.3549382747633204E-2</v>
      </c>
      <c r="V41" s="13">
        <f>V35*A41^0.167</f>
        <v>1.8904066237049121E-2</v>
      </c>
      <c r="W41" s="5">
        <f>W35</f>
        <v>3.4495437337577262E-3</v>
      </c>
      <c r="X41" s="5">
        <f>E27*(1-EXP(-((A41/X35)^B24)))</f>
        <v>2.3976239652377747E-7</v>
      </c>
      <c r="Y41" s="7">
        <f t="shared" si="7"/>
        <v>2.2353849733203372E-2</v>
      </c>
      <c r="Z41" s="13">
        <f>Z35*A41^0.167</f>
        <v>2.9496735145394307E-2</v>
      </c>
      <c r="AA41" s="5">
        <f>AA35</f>
        <v>5.3824545794116524E-3</v>
      </c>
      <c r="AB41" s="5">
        <f>E27*(1-EXP(-((A41/AB35)^B24)))</f>
        <v>6.5241319871346963E-7</v>
      </c>
      <c r="AC41" s="7">
        <f t="shared" si="8"/>
        <v>3.4879842138004671E-2</v>
      </c>
      <c r="AD41" s="13">
        <f>AD35*A41^0.167</f>
        <v>4.4018650469313733E-2</v>
      </c>
      <c r="AE41" s="5">
        <f>AE35</f>
        <v>8.0323597045645605E-3</v>
      </c>
      <c r="AF41" s="5">
        <f>E27*(1-EXP(-((A41/AF35)^B24)))</f>
        <v>1.605879470068871E-6</v>
      </c>
      <c r="AG41" s="7">
        <f t="shared" si="9"/>
        <v>5.2052616053348363E-2</v>
      </c>
      <c r="AI41" s="13">
        <v>10000</v>
      </c>
      <c r="AJ41" s="20">
        <f>AJ35*AI41^0.167</f>
        <v>9.6559232304743343E-3</v>
      </c>
      <c r="AK41" s="5">
        <f>AK35</f>
        <v>5.7739676063041834E-4</v>
      </c>
      <c r="AL41" s="5">
        <f>E27*(1-EXP(-((AI41/AL35)^B24)))</f>
        <v>5.1728277574683543E-8</v>
      </c>
      <c r="AM41" s="20">
        <f t="shared" si="10"/>
        <v>1.0233371719382328E-2</v>
      </c>
      <c r="AN41" s="7">
        <f>AJ41*AN35^0.67</f>
        <v>6.068812322031129E-3</v>
      </c>
    </row>
    <row r="42" spans="1:40">
      <c r="A42" s="13">
        <v>10</v>
      </c>
      <c r="B42" s="13">
        <f>B35*A42^0.167</f>
        <v>1.7535949558916662E-2</v>
      </c>
      <c r="C42" s="5">
        <f>C35</f>
        <v>4.4674333356831721E-3</v>
      </c>
      <c r="D42" s="5">
        <f>E27*(1-EXP(-((A42/D35)^B24)))</f>
        <v>2.9219741545495921E-7</v>
      </c>
      <c r="E42" s="7">
        <f t="shared" si="2"/>
        <v>2.2003675092015288E-2</v>
      </c>
      <c r="F42" s="13">
        <f>F35*A42^0.167</f>
        <v>2.3113181041756765E-2</v>
      </c>
      <c r="G42" s="5">
        <f>G35</f>
        <v>4.8821827673955582E-3</v>
      </c>
      <c r="H42" s="5">
        <f>E27*(1-EXP(-((A42/H35)^B24)))</f>
        <v>4.5546599396422748E-7</v>
      </c>
      <c r="I42" s="7">
        <f t="shared" si="3"/>
        <v>2.7995819275146289E-2</v>
      </c>
      <c r="J42" s="13">
        <f>J35*A42^0.167</f>
        <v>3.1307080932046337E-2</v>
      </c>
      <c r="K42" s="5">
        <f>K35</f>
        <v>5.3824545794116524E-3</v>
      </c>
      <c r="L42" s="5">
        <f>E27*(1-EXP(-((A42/L35)^B24)))</f>
        <v>7.4180088465321081E-7</v>
      </c>
      <c r="M42" s="7">
        <f t="shared" si="4"/>
        <v>3.6690277312342645E-2</v>
      </c>
      <c r="N42" s="13">
        <f>N35*A42^0.167</f>
        <v>4.2391457796898381E-2</v>
      </c>
      <c r="O42" s="5">
        <f>O35</f>
        <v>5.9333426563845755E-3</v>
      </c>
      <c r="P42" s="5">
        <f>E27*(1-EXP(-((A42/P35)^B24)))</f>
        <v>1.2074860507998258E-6</v>
      </c>
      <c r="Q42" s="7">
        <f t="shared" si="5"/>
        <v>4.8326007939333754E-2</v>
      </c>
      <c r="R42" s="13">
        <f>R35*A42^0.167</f>
        <v>1.2161669816720606E-2</v>
      </c>
      <c r="S42" s="5">
        <f>S35</f>
        <v>2.0908891359237192E-3</v>
      </c>
      <c r="T42" s="5">
        <f>E27*(1-EXP(-((A42/T35)^B24)))</f>
        <v>8.8374502137254783E-8</v>
      </c>
      <c r="U42" s="7">
        <f t="shared" si="6"/>
        <v>1.4252647327146461E-2</v>
      </c>
      <c r="V42" s="13">
        <f>V35*A42^0.167</f>
        <v>2.0064292834811294E-2</v>
      </c>
      <c r="W42" s="5">
        <f>W35</f>
        <v>3.4495437337577262E-3</v>
      </c>
      <c r="X42" s="5">
        <f>E27*(1-EXP(-((A42/X35)^B24)))</f>
        <v>2.7261248448440016E-7</v>
      </c>
      <c r="Y42" s="7">
        <f t="shared" si="7"/>
        <v>2.3514109181053507E-2</v>
      </c>
      <c r="Z42" s="13">
        <f>Z35*A42^0.167</f>
        <v>3.1307080932046337E-2</v>
      </c>
      <c r="AA42" s="5">
        <f>AA35</f>
        <v>5.3824545794116524E-3</v>
      </c>
      <c r="AB42" s="5">
        <f>E27*(1-EXP(-((A42/AB35)^B24)))</f>
        <v>7.4180088465321081E-7</v>
      </c>
      <c r="AC42" s="7">
        <f t="shared" si="8"/>
        <v>3.6690277312342645E-2</v>
      </c>
      <c r="AD42" s="13">
        <f>AD35*A42^0.167</f>
        <v>4.6720270767913907E-2</v>
      </c>
      <c r="AE42" s="5">
        <f>AE35</f>
        <v>8.0323597045645605E-3</v>
      </c>
      <c r="AF42" s="5">
        <f>E27*(1-EXP(-((A42/AF35)^B24)))</f>
        <v>1.8259017818020864E-6</v>
      </c>
      <c r="AG42" s="7">
        <f t="shared" si="9"/>
        <v>5.4754456374260269E-2</v>
      </c>
      <c r="AI42" s="13">
        <v>30000</v>
      </c>
      <c r="AJ42" s="20">
        <f>AJ35*AI42^0.167</f>
        <v>1.1600402380945221E-2</v>
      </c>
      <c r="AK42" s="5">
        <f>AK35</f>
        <v>5.7739676063041834E-4</v>
      </c>
      <c r="AL42" s="5">
        <f>E27*(1-EXP(-((AI42/AL35)^B24)))</f>
        <v>7.6823067123292227E-8</v>
      </c>
      <c r="AM42" s="20">
        <f t="shared" si="10"/>
        <v>1.2177875964642763E-2</v>
      </c>
      <c r="AN42" s="7">
        <f>AJ42*AN35^0.67</f>
        <v>7.2909304713415024E-3</v>
      </c>
    </row>
    <row r="43" spans="1:40">
      <c r="A43" s="13">
        <v>20</v>
      </c>
      <c r="B43" s="13">
        <f>B35*A43^0.167</f>
        <v>1.9687986226197978E-2</v>
      </c>
      <c r="C43" s="5">
        <f>C35</f>
        <v>4.4674333356831721E-3</v>
      </c>
      <c r="D43" s="5">
        <f>E27*(1-EXP(-((A43/D35)^B24)))</f>
        <v>3.7501365245441225E-7</v>
      </c>
      <c r="E43" s="7">
        <f t="shared" si="2"/>
        <v>2.4155794575533605E-2</v>
      </c>
      <c r="F43" s="13">
        <f>F35*A43^0.167</f>
        <v>2.5949663487845918E-2</v>
      </c>
      <c r="G43" s="5">
        <f>G35</f>
        <v>4.8821827673955582E-3</v>
      </c>
      <c r="H43" s="5">
        <f>E27*(1-EXP(-((A43/H35)^B24)))</f>
        <v>5.8455666320592663E-7</v>
      </c>
      <c r="I43" s="7">
        <f t="shared" si="3"/>
        <v>3.0832430811904683E-2</v>
      </c>
      <c r="J43" s="13">
        <f>J35*A43^0.167</f>
        <v>3.5149130425000605E-2</v>
      </c>
      <c r="K43" s="5">
        <f>K35</f>
        <v>5.3824545794116524E-3</v>
      </c>
      <c r="L43" s="5">
        <f>E27*(1-EXP(-((A43/L35)^B24)))</f>
        <v>9.5204596515232165E-7</v>
      </c>
      <c r="M43" s="7">
        <f t="shared" si="4"/>
        <v>4.0532537050377411E-2</v>
      </c>
      <c r="N43" s="13">
        <f>N35*A43^0.167</f>
        <v>4.7593797781507095E-2</v>
      </c>
      <c r="O43" s="5">
        <f>O35</f>
        <v>5.9333426563845755E-3</v>
      </c>
      <c r="P43" s="5">
        <f>E27*(1-EXP(-((A43/P35)^B24)))</f>
        <v>1.5497175409833627E-6</v>
      </c>
      <c r="Q43" s="7">
        <f t="shared" si="5"/>
        <v>5.352869015543265E-2</v>
      </c>
      <c r="R43" s="13">
        <f>R35*A43^0.167</f>
        <v>1.3654167231418237E-2</v>
      </c>
      <c r="S43" s="5">
        <f>S35</f>
        <v>2.0908891359237192E-3</v>
      </c>
      <c r="T43" s="5">
        <f>E27*(1-EXP(-((A43/T35)^B24)))</f>
        <v>1.1342211762380341E-7</v>
      </c>
      <c r="U43" s="7">
        <f t="shared" si="6"/>
        <v>1.5745169789459581E-2</v>
      </c>
      <c r="V43" s="13">
        <f>V35*A43^0.167</f>
        <v>2.2526611384400645E-2</v>
      </c>
      <c r="W43" s="5">
        <f>W35</f>
        <v>3.4495437337577262E-3</v>
      </c>
      <c r="X43" s="5">
        <f>E27*(1-EXP(-((A43/X35)^B24)))</f>
        <v>3.4987785492484484E-7</v>
      </c>
      <c r="Y43" s="7">
        <f t="shared" si="7"/>
        <v>2.5976504996013297E-2</v>
      </c>
      <c r="Z43" s="13">
        <f>Z35*A43^0.167</f>
        <v>3.5149130425000605E-2</v>
      </c>
      <c r="AA43" s="5">
        <f>AA35</f>
        <v>5.3824545794116524E-3</v>
      </c>
      <c r="AB43" s="5">
        <f>E27*(1-EXP(-((A43/AB35)^B24)))</f>
        <v>9.5204596515232165E-7</v>
      </c>
      <c r="AC43" s="7">
        <f t="shared" si="8"/>
        <v>4.0532537050377411E-2</v>
      </c>
      <c r="AD43" s="13">
        <f>AD35*A43^0.167</f>
        <v>5.245384883621633E-2</v>
      </c>
      <c r="AE43" s="5">
        <f>AE35</f>
        <v>8.0323597045645605E-3</v>
      </c>
      <c r="AF43" s="5">
        <f>E27*(1-EXP(-((A43/AF35)^B24)))</f>
        <v>2.3434065975434711E-6</v>
      </c>
      <c r="AG43" s="7">
        <f t="shared" si="9"/>
        <v>6.0488551947378434E-2</v>
      </c>
      <c r="AI43" s="13">
        <v>70000</v>
      </c>
      <c r="AJ43" s="20">
        <f>AJ35*AI43^0.167</f>
        <v>1.3363652590141254E-2</v>
      </c>
      <c r="AK43" s="5">
        <f>AK35</f>
        <v>5.7739676063041834E-4</v>
      </c>
      <c r="AL43" s="5">
        <f>E27*(1-EXP(-((AI43/AL35)^B24)))</f>
        <v>1.0422292443639219E-7</v>
      </c>
      <c r="AM43" s="20">
        <f t="shared" si="10"/>
        <v>1.3941153573696109E-2</v>
      </c>
      <c r="AN43" s="7">
        <f>AJ43*AN35^0.67</f>
        <v>8.399145019135414E-3</v>
      </c>
    </row>
    <row r="44" spans="1:40">
      <c r="A44" s="13">
        <v>40</v>
      </c>
      <c r="B44" s="13">
        <f>B35*A44^0.167</f>
        <v>2.2104123893642608E-2</v>
      </c>
      <c r="C44" s="5">
        <f>C35</f>
        <v>4.4674333356831721E-3</v>
      </c>
      <c r="D44" s="5">
        <f>E27*(1-EXP(-((A44/D35)^B24)))</f>
        <v>4.8130210545998798E-7</v>
      </c>
      <c r="E44" s="7">
        <f t="shared" si="2"/>
        <v>2.6572038531431239E-2</v>
      </c>
      <c r="F44" s="13">
        <f>F35*A44^0.167</f>
        <v>2.9134243093405961E-2</v>
      </c>
      <c r="G44" s="5">
        <f>G35</f>
        <v>4.8821827673955582E-3</v>
      </c>
      <c r="H44" s="5">
        <f>E27*(1-EXP(-((A44/H35)^B24)))</f>
        <v>7.5023484903975647E-7</v>
      </c>
      <c r="I44" s="7">
        <f t="shared" si="3"/>
        <v>3.4017176095650553E-2</v>
      </c>
      <c r="J44" s="13">
        <f>J35*A44^0.167</f>
        <v>3.9462681695407419E-2</v>
      </c>
      <c r="K44" s="5">
        <f>K35</f>
        <v>5.3824545794116524E-3</v>
      </c>
      <c r="L44" s="5">
        <f>E27*(1-EXP(-((A44/L35)^B24)))</f>
        <v>1.2218796220542271E-6</v>
      </c>
      <c r="M44" s="7">
        <f t="shared" si="4"/>
        <v>4.4846358154441122E-2</v>
      </c>
      <c r="N44" s="13">
        <f>N35*A44^0.167</f>
        <v>5.3434576327137398E-2</v>
      </c>
      <c r="O44" s="5">
        <f>O35</f>
        <v>5.9333426563845755E-3</v>
      </c>
      <c r="P44" s="5">
        <f>E27*(1-EXP(-((A44/P35)^B24)))</f>
        <v>1.9889454392625251E-6</v>
      </c>
      <c r="Q44" s="7">
        <f t="shared" si="5"/>
        <v>5.9369907928961234E-2</v>
      </c>
      <c r="R44" s="13">
        <f>R35*A44^0.167</f>
        <v>1.5329826051288749E-2</v>
      </c>
      <c r="S44" s="5">
        <f>S35</f>
        <v>2.0908891359237192E-3</v>
      </c>
      <c r="T44" s="5">
        <f>E27*(1-EXP(-((A44/T35)^B24)))</f>
        <v>1.4556887138237254E-7</v>
      </c>
      <c r="U44" s="7">
        <f t="shared" si="6"/>
        <v>1.7420860756083852E-2</v>
      </c>
      <c r="V44" s="13">
        <f>V35*A44^0.167</f>
        <v>2.5291109167993826E-2</v>
      </c>
      <c r="W44" s="5">
        <f>W35</f>
        <v>3.4495437337577262E-3</v>
      </c>
      <c r="X44" s="5">
        <f>E27*(1-EXP(-((A44/X35)^B24)))</f>
        <v>4.4904218853844376E-7</v>
      </c>
      <c r="Y44" s="7">
        <f t="shared" si="7"/>
        <v>2.8741101943940091E-2</v>
      </c>
      <c r="Z44" s="13">
        <f>Z35*A44^0.167</f>
        <v>3.9462681695407419E-2</v>
      </c>
      <c r="AA44" s="5">
        <f>AA35</f>
        <v>5.3824545794116524E-3</v>
      </c>
      <c r="AB44" s="5">
        <f>E27*(1-EXP(-((A44/AB35)^B24)))</f>
        <v>1.2218796220542271E-6</v>
      </c>
      <c r="AC44" s="7">
        <f t="shared" si="8"/>
        <v>4.4846358154441122E-2</v>
      </c>
      <c r="AD44" s="13">
        <f>AD35*A44^0.167</f>
        <v>5.889105975863089E-2</v>
      </c>
      <c r="AE44" s="5">
        <f>AE35</f>
        <v>8.0323597045645605E-3</v>
      </c>
      <c r="AF44" s="5">
        <f>E27*(1-EXP(-((A44/AF35)^B24)))</f>
        <v>3.0075837155939307E-6</v>
      </c>
      <c r="AG44" s="7">
        <f t="shared" si="9"/>
        <v>6.6926427046911041E-2</v>
      </c>
      <c r="AI44" s="13">
        <v>100000</v>
      </c>
      <c r="AJ44" s="20">
        <f>AJ35*AI44^0.167</f>
        <v>1.4183839368155607E-2</v>
      </c>
      <c r="AK44" s="5">
        <f>AK35</f>
        <v>5.7739676063041834E-4</v>
      </c>
      <c r="AL44" s="5">
        <f>E27*(1-EXP(-((AI44/AL35)^B24)))</f>
        <v>1.1850261801358334E-7</v>
      </c>
      <c r="AM44" s="20">
        <f t="shared" si="10"/>
        <v>1.4761354631404039E-2</v>
      </c>
      <c r="AN44" s="7">
        <f>AJ44*AN35^0.67</f>
        <v>8.9146378939204182E-3</v>
      </c>
    </row>
    <row r="45" spans="1:40">
      <c r="A45" s="13">
        <v>70</v>
      </c>
      <c r="B45" s="13">
        <f>B35*A45^0.167</f>
        <v>2.4269490565542864E-2</v>
      </c>
      <c r="C45" s="5">
        <f>C35</f>
        <v>4.4674333356831721E-3</v>
      </c>
      <c r="D45" s="5">
        <f>E27*(1-EXP(-((A45/D35)^B24)))</f>
        <v>5.8872345989437917E-7</v>
      </c>
      <c r="E45" s="7">
        <f t="shared" si="2"/>
        <v>2.8737512624685931E-2</v>
      </c>
      <c r="F45" s="13">
        <f>F35*A45^0.167</f>
        <v>3.1988295093342757E-2</v>
      </c>
      <c r="G45" s="5">
        <f>G35</f>
        <v>4.8821827673955582E-3</v>
      </c>
      <c r="H45" s="5">
        <f>E27*(1-EXP(-((A45/H35)^B24)))</f>
        <v>9.1767890623188961E-7</v>
      </c>
      <c r="I45" s="7">
        <f t="shared" si="3"/>
        <v>3.6871395539644546E-2</v>
      </c>
      <c r="J45" s="13">
        <f>J35*A45^0.167</f>
        <v>4.3328529359771092E-2</v>
      </c>
      <c r="K45" s="5">
        <f>K35</f>
        <v>5.3824545794116524E-3</v>
      </c>
      <c r="L45" s="5">
        <f>E27*(1-EXP(-((A45/L35)^B24)))</f>
        <v>1.4945891424462382E-6</v>
      </c>
      <c r="M45" s="7">
        <f t="shared" si="4"/>
        <v>4.8712478528325193E-2</v>
      </c>
      <c r="N45" s="13">
        <f>N35*A45^0.167</f>
        <v>5.866914030545331E-2</v>
      </c>
      <c r="O45" s="5">
        <f>O35</f>
        <v>5.9333426563845755E-3</v>
      </c>
      <c r="P45" s="5">
        <f>E27*(1-EXP(-((A45/P35)^B24)))</f>
        <v>2.4328542115766923E-6</v>
      </c>
      <c r="Q45" s="7">
        <f t="shared" si="5"/>
        <v>6.4604915816049463E-2</v>
      </c>
      <c r="R45" s="13">
        <f>R35*A45^0.167</f>
        <v>1.6831568195750584E-2</v>
      </c>
      <c r="S45" s="5">
        <f>S35</f>
        <v>2.0908891359237192E-3</v>
      </c>
      <c r="T45" s="5">
        <f>E27*(1-EXP(-((A45/T35)^B24)))</f>
        <v>1.7805828132129723E-7</v>
      </c>
      <c r="U45" s="7">
        <f t="shared" si="6"/>
        <v>1.8922635389955623E-2</v>
      </c>
      <c r="V45" s="13">
        <f>V35*A45^0.167</f>
        <v>2.776867964992167E-2</v>
      </c>
      <c r="W45" s="5">
        <f>W35</f>
        <v>3.4495437337577262E-3</v>
      </c>
      <c r="X45" s="5">
        <f>E27*(1-EXP(-((A45/X35)^B24)))</f>
        <v>5.4926349302085332E-7</v>
      </c>
      <c r="Y45" s="7">
        <f t="shared" si="7"/>
        <v>3.1218772647172419E-2</v>
      </c>
      <c r="Z45" s="13">
        <f>Z35*A45^0.167</f>
        <v>4.3328529359771092E-2</v>
      </c>
      <c r="AA45" s="5">
        <f>AA35</f>
        <v>5.3824545794116524E-3</v>
      </c>
      <c r="AB45" s="5">
        <f>E27*(1-EXP(-((A45/AB35)^B24)))</f>
        <v>1.4945891424462382E-6</v>
      </c>
      <c r="AC45" s="7">
        <f t="shared" si="8"/>
        <v>4.8712478528325193E-2</v>
      </c>
      <c r="AD45" s="13">
        <f>AD35*A45^0.167</f>
        <v>6.4660152380795477E-2</v>
      </c>
      <c r="AE45" s="5">
        <f>AE35</f>
        <v>8.0323597045645605E-3</v>
      </c>
      <c r="AF45" s="5">
        <f>E27*(1-EXP(-((A45/AF35)^B24)))</f>
        <v>3.6788382429572614E-6</v>
      </c>
      <c r="AG45" s="7">
        <f t="shared" si="9"/>
        <v>7.2696190923602994E-2</v>
      </c>
      <c r="AI45" s="13">
        <v>300000</v>
      </c>
      <c r="AJ45" s="20">
        <f>AJ35*AI45^0.167</f>
        <v>1.704013588861291E-2</v>
      </c>
      <c r="AK45" s="5">
        <f>AK35</f>
        <v>5.7739676063041834E-4</v>
      </c>
      <c r="AL45" s="5">
        <f>E27*(1-EXP(-((AI45/AL35)^B24)))</f>
        <v>1.7599143573864679E-7</v>
      </c>
      <c r="AM45" s="20">
        <f t="shared" si="10"/>
        <v>1.7617708640679065E-2</v>
      </c>
      <c r="AN45" s="7">
        <f>AJ45*AN35^0.67</f>
        <v>1.0709839357827915E-2</v>
      </c>
    </row>
    <row r="46" spans="1:40">
      <c r="A46" s="13">
        <v>100</v>
      </c>
      <c r="B46" s="13">
        <f>B35*A46^0.167</f>
        <v>2.5759017110530056E-2</v>
      </c>
      <c r="C46" s="5">
        <f>C35</f>
        <v>4.4674333356831721E-3</v>
      </c>
      <c r="D46" s="5">
        <f>E27*(1-EXP(-((A46/D35)^B24)))</f>
        <v>6.6938497528579032E-7</v>
      </c>
      <c r="E46" s="7">
        <f t="shared" si="2"/>
        <v>3.0227119831188514E-2</v>
      </c>
      <c r="F46" s="13">
        <f>F35*A46^0.167</f>
        <v>3.3951558992176549E-2</v>
      </c>
      <c r="G46" s="5">
        <f>G35</f>
        <v>4.8821827673955582E-3</v>
      </c>
      <c r="H46" s="5">
        <f>E27*(1-EXP(-((A46/H35)^B24)))</f>
        <v>1.0434107769147398E-6</v>
      </c>
      <c r="I46" s="7">
        <f t="shared" si="3"/>
        <v>3.8834785170349016E-2</v>
      </c>
      <c r="J46" s="13">
        <f>J35*A46^0.167</f>
        <v>4.5987793857406103E-2</v>
      </c>
      <c r="K46" s="5">
        <f>K35</f>
        <v>5.3824545794116524E-3</v>
      </c>
      <c r="L46" s="5">
        <f>E27*(1-EXP(-((A46/L35)^B24)))</f>
        <v>1.699363578223172E-6</v>
      </c>
      <c r="M46" s="7">
        <f t="shared" si="4"/>
        <v>5.137194780039598E-2</v>
      </c>
      <c r="N46" s="13">
        <f>N35*A46^0.167</f>
        <v>6.2269926305495008E-2</v>
      </c>
      <c r="O46" s="5">
        <f>O35</f>
        <v>5.9333426563845755E-3</v>
      </c>
      <c r="P46" s="5">
        <f>E27*(1-EXP(-((A46/P35)^B24)))</f>
        <v>2.7661799423312218E-6</v>
      </c>
      <c r="Q46" s="7">
        <f t="shared" si="5"/>
        <v>6.8206035141821914E-2</v>
      </c>
      <c r="R46" s="13">
        <f>R35*A46^0.167</f>
        <v>1.7864596373809164E-2</v>
      </c>
      <c r="S46" s="5">
        <f>S35</f>
        <v>2.0908891359237192E-3</v>
      </c>
      <c r="T46" s="5">
        <f>E27*(1-EXP(-((A46/T35)^B24)))</f>
        <v>2.0245423046319254E-7</v>
      </c>
      <c r="U46" s="7">
        <f t="shared" si="6"/>
        <v>1.9955687963963346E-2</v>
      </c>
      <c r="V46" s="13">
        <f>V35*A46^0.167</f>
        <v>2.9472966987395859E-2</v>
      </c>
      <c r="W46" s="5">
        <f>W35</f>
        <v>3.4495437337577262E-3</v>
      </c>
      <c r="X46" s="5">
        <f>E27*(1-EXP(-((A46/X35)^B24)))</f>
        <v>6.2451857234900028E-7</v>
      </c>
      <c r="Y46" s="7">
        <f t="shared" si="7"/>
        <v>3.2923135239725933E-2</v>
      </c>
      <c r="Z46" s="13">
        <f>Z35*A46^0.167</f>
        <v>4.5987793857406103E-2</v>
      </c>
      <c r="AA46" s="5">
        <f>AA35</f>
        <v>5.3824545794116524E-3</v>
      </c>
      <c r="AB46" s="5">
        <f>E27*(1-EXP(-((A46/AB35)^B24)))</f>
        <v>1.699363578223172E-6</v>
      </c>
      <c r="AC46" s="7">
        <f t="shared" si="8"/>
        <v>5.137194780039598E-2</v>
      </c>
      <c r="AD46" s="13">
        <f>AD35*A46^0.167</f>
        <v>6.862863342962533E-2</v>
      </c>
      <c r="AE46" s="5">
        <f>AE35</f>
        <v>8.0323597045645605E-3</v>
      </c>
      <c r="AF46" s="5">
        <f>E27*(1-EXP(-((A46/AF35)^B24)))</f>
        <v>4.1828746506286208E-6</v>
      </c>
      <c r="AG46" s="7">
        <f t="shared" si="9"/>
        <v>7.6665176008840527E-2</v>
      </c>
      <c r="AI46" s="13">
        <v>700000</v>
      </c>
      <c r="AJ46" s="20">
        <f>AJ35*AI46^0.167</f>
        <v>1.9630220454962009E-2</v>
      </c>
      <c r="AK46" s="5">
        <f>AK35</f>
        <v>5.7739676063041834E-4</v>
      </c>
      <c r="AL46" s="5">
        <f>E27*(1-EXP(-((AI46/AL35)^B24)))</f>
        <v>2.3876084584866316E-7</v>
      </c>
      <c r="AM46" s="20">
        <f t="shared" si="10"/>
        <v>2.0207855976438274E-2</v>
      </c>
      <c r="AN46" s="7">
        <f>AJ46*AN35^0.67</f>
        <v>1.2337724828349609E-2</v>
      </c>
    </row>
    <row r="47" spans="1:40">
      <c r="A47" s="13">
        <v>200</v>
      </c>
      <c r="B47" s="13">
        <f>B35*A47^0.167</f>
        <v>2.8920200321552712E-2</v>
      </c>
      <c r="C47" s="5">
        <f>C35</f>
        <v>4.4674333356831721E-3</v>
      </c>
      <c r="D47" s="5">
        <f>E27*(1-EXP(-((A47/D35)^B24)))</f>
        <v>8.5910560474833821E-7</v>
      </c>
      <c r="E47" s="7">
        <f t="shared" si="2"/>
        <v>3.338849276284063E-2</v>
      </c>
      <c r="F47" s="13">
        <f>F35*A47^0.167</f>
        <v>3.8118142593312462E-2</v>
      </c>
      <c r="G47" s="5">
        <f>G35</f>
        <v>4.8821827673955582E-3</v>
      </c>
      <c r="H47" s="5">
        <f>E27*(1-EXP(-((A47/H35)^B24)))</f>
        <v>1.3391394215825619E-6</v>
      </c>
      <c r="I47" s="7">
        <f t="shared" si="3"/>
        <v>4.3001664500129599E-2</v>
      </c>
      <c r="J47" s="13">
        <f>J35*A47^0.167</f>
        <v>5.1631481317614927E-2</v>
      </c>
      <c r="K47" s="5">
        <f>K35</f>
        <v>5.3824545794116524E-3</v>
      </c>
      <c r="L47" s="5">
        <f>E27*(1-EXP(-((A47/L35)^B24)))</f>
        <v>2.1810045961983473E-6</v>
      </c>
      <c r="M47" s="7">
        <f t="shared" si="4"/>
        <v>5.7016116901622775E-2</v>
      </c>
      <c r="N47" s="13">
        <f>N35*A47^0.167</f>
        <v>6.9911780214124142E-2</v>
      </c>
      <c r="O47" s="5">
        <f>O35</f>
        <v>5.9333426563845755E-3</v>
      </c>
      <c r="P47" s="5">
        <f>E27*(1-EXP(-((A47/P35)^B24)))</f>
        <v>3.5501800081804598E-6</v>
      </c>
      <c r="Q47" s="7">
        <f t="shared" si="5"/>
        <v>7.5848673050516902E-2</v>
      </c>
      <c r="R47" s="13">
        <f>R35*A47^0.167</f>
        <v>2.0056965045574051E-2</v>
      </c>
      <c r="S47" s="5">
        <f>S35</f>
        <v>2.0908891359237192E-3</v>
      </c>
      <c r="T47" s="5">
        <f>E27*(1-EXP(-((A47/T35)^B24)))</f>
        <v>2.598349651307907E-7</v>
      </c>
      <c r="U47" s="7">
        <f t="shared" si="6"/>
        <v>2.21481140164629E-2</v>
      </c>
      <c r="V47" s="13">
        <f>V35*A47^0.167</f>
        <v>3.3089931408817587E-2</v>
      </c>
      <c r="W47" s="5">
        <f>W35</f>
        <v>3.4495437337577262E-3</v>
      </c>
      <c r="X47" s="5">
        <f>E27*(1-EXP(-((A47/X35)^B24)))</f>
        <v>8.0152295413268857E-7</v>
      </c>
      <c r="Y47" s="7">
        <f t="shared" si="7"/>
        <v>3.6540276665529448E-2</v>
      </c>
      <c r="Z47" s="13">
        <f>Z35*A47^0.167</f>
        <v>5.1631481317614927E-2</v>
      </c>
      <c r="AA47" s="5">
        <f>AA35</f>
        <v>5.3824545794116524E-3</v>
      </c>
      <c r="AB47" s="5">
        <f>E27*(1-EXP(-((A47/AB35)^B24)))</f>
        <v>2.1810045961983473E-6</v>
      </c>
      <c r="AC47" s="7">
        <f t="shared" si="8"/>
        <v>5.7016116901622775E-2</v>
      </c>
      <c r="AD47" s="13">
        <f>AD35*A47^0.167</f>
        <v>7.7050836919077326E-2</v>
      </c>
      <c r="AE47" s="5">
        <f>AE35</f>
        <v>8.0323597045645605E-3</v>
      </c>
      <c r="AF47" s="5">
        <f>E27*(1-EXP(-((A47/AF35)^B24)))</f>
        <v>5.3683937218402665E-6</v>
      </c>
      <c r="AG47" s="7">
        <f t="shared" si="9"/>
        <v>8.5088565017363726E-2</v>
      </c>
      <c r="AI47" s="13">
        <v>1000000</v>
      </c>
      <c r="AJ47" s="20">
        <f>AJ35*AI47^0.167</f>
        <v>2.0835014365763342E-2</v>
      </c>
      <c r="AK47" s="5">
        <f>AK35</f>
        <v>5.7739676063041834E-4</v>
      </c>
      <c r="AL47" s="5">
        <f>E27*(1-EXP(-((AI47/AL35)^B24)))</f>
        <v>2.7147371044004319E-7</v>
      </c>
      <c r="AM47" s="20">
        <f t="shared" si="10"/>
        <v>2.1412682600104198E-2</v>
      </c>
      <c r="AN47" s="7">
        <f>AJ47*AN35^0.67</f>
        <v>1.3094945858059476E-2</v>
      </c>
    </row>
    <row r="48" spans="1:40">
      <c r="A48" s="13">
        <v>400</v>
      </c>
      <c r="B48" s="13">
        <f>B35*A48^0.167</f>
        <v>3.2469328431667291E-2</v>
      </c>
      <c r="C48" s="5">
        <f>C35</f>
        <v>4.4674333356831721E-3</v>
      </c>
      <c r="D48" s="5">
        <f>E27*(1-EXP(-((A48/D35)^B24)))</f>
        <v>1.1025977098499752E-6</v>
      </c>
      <c r="E48" s="7">
        <f t="shared" si="2"/>
        <v>3.6937864365060309E-2</v>
      </c>
      <c r="F48" s="13">
        <f>F35*A48^0.167</f>
        <v>4.2796055259168353E-2</v>
      </c>
      <c r="G48" s="5">
        <f>G35</f>
        <v>4.8821827673955582E-3</v>
      </c>
      <c r="H48" s="5">
        <f>E27*(1-EXP(-((A48/H35)^B24)))</f>
        <v>1.718684581265079E-6</v>
      </c>
      <c r="I48" s="7">
        <f t="shared" si="3"/>
        <v>4.7679956711145173E-2</v>
      </c>
      <c r="J48" s="13">
        <f>J35*A48^0.167</f>
        <v>5.7967770128679583E-2</v>
      </c>
      <c r="K48" s="5">
        <f>K35</f>
        <v>5.3824545794116524E-3</v>
      </c>
      <c r="L48" s="5">
        <f>E27*(1-EXP(-((A48/L35)^B24)))</f>
        <v>2.7991534502901454E-6</v>
      </c>
      <c r="M48" s="7">
        <f t="shared" si="4"/>
        <v>6.3353023861541527E-2</v>
      </c>
      <c r="N48" s="13">
        <f>N35*A48^0.167</f>
        <v>7.849145330169903E-2</v>
      </c>
      <c r="O48" s="5">
        <f>O35</f>
        <v>5.9333426563845755E-3</v>
      </c>
      <c r="P48" s="5">
        <f>E27*(1-EXP(-((A48/P35)^B24)))</f>
        <v>4.5563814874109943E-6</v>
      </c>
      <c r="Q48" s="7">
        <f t="shared" si="5"/>
        <v>8.4429352339571023E-2</v>
      </c>
      <c r="R48" s="13">
        <f>R35*A48^0.167</f>
        <v>2.2518384318447559E-2</v>
      </c>
      <c r="S48" s="5">
        <f>S35</f>
        <v>2.0908891359237192E-3</v>
      </c>
      <c r="T48" s="5">
        <f>E27*(1-EXP(-((A48/T35)^B24)))</f>
        <v>3.3347886185101934E-7</v>
      </c>
      <c r="U48" s="7">
        <f t="shared" si="6"/>
        <v>2.4609606933233129E-2</v>
      </c>
      <c r="V48" s="13">
        <f>V35*A48^0.167</f>
        <v>3.7150774847625849E-2</v>
      </c>
      <c r="W48" s="5">
        <f>W35</f>
        <v>3.4495437337577262E-3</v>
      </c>
      <c r="X48" s="5">
        <f>E27*(1-EXP(-((A48/X35)^B24)))</f>
        <v>1.0286947318736349E-6</v>
      </c>
      <c r="Y48" s="7">
        <f t="shared" si="7"/>
        <v>4.0601347276115453E-2</v>
      </c>
      <c r="Z48" s="13">
        <f>Z35*A48^0.167</f>
        <v>5.7967770128679583E-2</v>
      </c>
      <c r="AA48" s="5">
        <f>AA35</f>
        <v>5.3824545794116524E-3</v>
      </c>
      <c r="AB48" s="5">
        <f>E27*(1-EXP(-((A48/AB35)^B24)))</f>
        <v>2.7991534502901454E-6</v>
      </c>
      <c r="AC48" s="7">
        <f t="shared" si="8"/>
        <v>6.3353023861541527E-2</v>
      </c>
      <c r="AD48" s="13">
        <f>AD35*A48^0.167</f>
        <v>8.6506625197748196E-2</v>
      </c>
      <c r="AE48" s="5">
        <f>AE35</f>
        <v>8.0323597045645605E-3</v>
      </c>
      <c r="AF48" s="5">
        <f>E27*(1-EXP(-((A48/AF35)^B24)))</f>
        <v>6.8899092897542583E-6</v>
      </c>
      <c r="AG48" s="7">
        <f t="shared" si="9"/>
        <v>9.4545874811602509E-2</v>
      </c>
      <c r="AI48" s="13">
        <v>3000000</v>
      </c>
      <c r="AJ48" s="20">
        <f>AJ35*AI48^0.167</f>
        <v>2.5030703381405832E-2</v>
      </c>
      <c r="AK48" s="5">
        <f>AK35</f>
        <v>5.7739676063041834E-4</v>
      </c>
      <c r="AL48" s="5">
        <f>E27*(1-EXP(-((AI48/AL35)^B24)))</f>
        <v>4.0317285805789631E-7</v>
      </c>
      <c r="AM48" s="20">
        <f t="shared" si="10"/>
        <v>2.5608503314894306E-2</v>
      </c>
      <c r="AN48" s="7">
        <f>AJ48*AN35^0.67</f>
        <v>1.5731964462057942E-2</v>
      </c>
    </row>
    <row r="49" spans="1:40">
      <c r="A49" s="13">
        <v>700</v>
      </c>
      <c r="B49" s="13">
        <f>B35*A49^0.167</f>
        <v>3.565009243675582E-2</v>
      </c>
      <c r="C49" s="5">
        <f>C35</f>
        <v>4.4674333356831721E-3</v>
      </c>
      <c r="D49" s="5">
        <f>E27*(1-EXP(-((A49/D35)^B24)))</f>
        <v>1.3486849651168851E-6</v>
      </c>
      <c r="E49" s="7">
        <f t="shared" si="2"/>
        <v>4.0118874457404106E-2</v>
      </c>
      <c r="F49" s="13">
        <f>F35*A49^0.167</f>
        <v>4.6988447239637549E-2</v>
      </c>
      <c r="G49" s="5">
        <f>G35</f>
        <v>4.8821827673955582E-3</v>
      </c>
      <c r="H49" s="5">
        <f>E27*(1-EXP(-((A49/H35)^B24)))</f>
        <v>2.1022746882207163E-6</v>
      </c>
      <c r="I49" s="7">
        <f t="shared" si="3"/>
        <v>5.1872732281721325E-2</v>
      </c>
      <c r="J49" s="13">
        <f>J35*A49^0.167</f>
        <v>6.3646415348231539E-2</v>
      </c>
      <c r="K49" s="5">
        <f>K35</f>
        <v>5.3824545794116524E-3</v>
      </c>
      <c r="L49" s="5">
        <f>E27*(1-EXP(-((A49/L35)^B24)))</f>
        <v>3.4238893855471247E-6</v>
      </c>
      <c r="M49" s="7">
        <f t="shared" si="4"/>
        <v>6.9032293817028745E-2</v>
      </c>
      <c r="N49" s="13">
        <f>N35*A49^0.167</f>
        <v>8.6180641881455286E-2</v>
      </c>
      <c r="O49" s="5">
        <f>O35</f>
        <v>5.9333426563845755E-3</v>
      </c>
      <c r="P49" s="5">
        <f>E27*(1-EXP(-((A49/P35)^B24)))</f>
        <v>5.5733032050212598E-6</v>
      </c>
      <c r="Q49" s="7">
        <f t="shared" si="5"/>
        <v>9.2119557841044891E-2</v>
      </c>
      <c r="R49" s="13">
        <f>R35*A49^0.167</f>
        <v>2.4724332816692802E-2</v>
      </c>
      <c r="S49" s="5">
        <f>S35</f>
        <v>2.0908891359237192E-3</v>
      </c>
      <c r="T49" s="5">
        <f>E27*(1-EXP(-((A49/T35)^B24)))</f>
        <v>4.0790772228234753E-7</v>
      </c>
      <c r="U49" s="7">
        <f t="shared" si="6"/>
        <v>2.6815629860338804E-2</v>
      </c>
      <c r="V49" s="13">
        <f>V35*A49^0.167</f>
        <v>4.0790143233244432E-2</v>
      </c>
      <c r="W49" s="5">
        <f>W35</f>
        <v>3.4495437337577262E-3</v>
      </c>
      <c r="X49" s="5">
        <f>E27*(1-EXP(-((A49/X35)^B24)))</f>
        <v>1.2582877358290108E-6</v>
      </c>
      <c r="Y49" s="7">
        <f t="shared" si="7"/>
        <v>4.4240945254737991E-2</v>
      </c>
      <c r="Z49" s="13">
        <f>Z35*A49^0.167</f>
        <v>6.3646415348231539E-2</v>
      </c>
      <c r="AA49" s="5">
        <f>AA35</f>
        <v>5.3824545794116524E-3</v>
      </c>
      <c r="AB49" s="5">
        <f>E27*(1-EXP(-((A49/AB35)^B24)))</f>
        <v>3.4238893855471247E-6</v>
      </c>
      <c r="AC49" s="7">
        <f t="shared" si="8"/>
        <v>6.9032293817028745E-2</v>
      </c>
      <c r="AD49" s="13">
        <f>AD35*A49^0.167</f>
        <v>9.4980996948607121E-2</v>
      </c>
      <c r="AE49" s="5">
        <f>AE35</f>
        <v>8.0323597045645605E-3</v>
      </c>
      <c r="AF49" s="5">
        <f>E27*(1-EXP(-((A49/AF35)^B24)))</f>
        <v>8.4276313499533581E-6</v>
      </c>
      <c r="AG49" s="7">
        <f t="shared" si="9"/>
        <v>0.10302178428452163</v>
      </c>
      <c r="AI49" s="13">
        <v>7000000</v>
      </c>
      <c r="AJ49" s="20">
        <f>AJ35*AI49^0.167</f>
        <v>2.8835346662235847E-2</v>
      </c>
      <c r="AK49" s="5">
        <f>AK35</f>
        <v>5.7739676063041834E-4</v>
      </c>
      <c r="AL49" s="5">
        <f>E27*(1-EXP(-((AI49/AL35)^B24)))</f>
        <v>5.4696907652820622E-7</v>
      </c>
      <c r="AM49" s="20">
        <f t="shared" si="10"/>
        <v>2.9413290391942792E-2</v>
      </c>
      <c r="AN49" s="7">
        <f>AJ49*AN35^0.67</f>
        <v>1.8123208206701911E-2</v>
      </c>
    </row>
    <row r="50" spans="1:40" ht="15.75" thickBot="1">
      <c r="A50" s="13">
        <v>1000</v>
      </c>
      <c r="B50" s="14">
        <f>B35*A50^0.167</f>
        <v>3.7838097119935583E-2</v>
      </c>
      <c r="C50" s="15">
        <f>C35</f>
        <v>4.4674333356831721E-3</v>
      </c>
      <c r="D50" s="15">
        <f>E27*(1-EXP(-((A50/D35)^B24)))</f>
        <v>1.5334690703715259E-6</v>
      </c>
      <c r="E50" s="19">
        <f t="shared" si="2"/>
        <v>4.230706392468913E-2</v>
      </c>
      <c r="F50" s="14">
        <f>F35*A50^0.167</f>
        <v>4.987233717058405E-2</v>
      </c>
      <c r="G50" s="15">
        <f>G35</f>
        <v>4.8821827673955582E-3</v>
      </c>
      <c r="H50" s="15">
        <f>E27*(1-EXP(-((A50/H35)^B24)))</f>
        <v>2.3903079385081787E-6</v>
      </c>
      <c r="I50" s="19">
        <f t="shared" si="3"/>
        <v>5.4756910245918111E-2</v>
      </c>
      <c r="J50" s="14">
        <f>J35*A50^0.167</f>
        <v>6.7552678848013026E-2</v>
      </c>
      <c r="K50" s="15">
        <f>K35</f>
        <v>5.3824545794116524E-3</v>
      </c>
      <c r="L50" s="15">
        <f>E27*(1-EXP(-((A50/L35)^B24)))</f>
        <v>3.892995675192154E-6</v>
      </c>
      <c r="M50" s="19">
        <f t="shared" si="4"/>
        <v>7.2939026423099865E-2</v>
      </c>
      <c r="N50" s="14">
        <f>N35*A50^0.167</f>
        <v>9.1469931057088671E-2</v>
      </c>
      <c r="O50" s="15">
        <f>O35</f>
        <v>5.9333426563845755E-3</v>
      </c>
      <c r="P50" s="15">
        <f>E27*(1-EXP(-((A50/P35)^B24)))</f>
        <v>6.3368955116136734E-6</v>
      </c>
      <c r="Q50" s="19">
        <f t="shared" si="5"/>
        <v>9.740961060898487E-2</v>
      </c>
      <c r="R50" s="14">
        <f>R35*A50^0.167</f>
        <v>2.6241775052989615E-2</v>
      </c>
      <c r="S50" s="15">
        <f>S35</f>
        <v>2.0908891359237192E-3</v>
      </c>
      <c r="T50" s="15">
        <f>E27*(1-EXP(-((A50/T35)^B24)))</f>
        <v>4.6379554433355299E-7</v>
      </c>
      <c r="U50" s="19">
        <f t="shared" si="6"/>
        <v>2.8333127984457668E-2</v>
      </c>
      <c r="V50" s="14">
        <f>V35*A50^0.167</f>
        <v>4.3293615687915968E-2</v>
      </c>
      <c r="W50" s="15">
        <f>W35</f>
        <v>3.4495437337577262E-3</v>
      </c>
      <c r="X50" s="15">
        <f>E27*(1-EXP(-((A50/X35)^B24)))</f>
        <v>1.4306865089224848E-6</v>
      </c>
      <c r="Y50" s="19">
        <f t="shared" si="7"/>
        <v>4.6744590108182618E-2</v>
      </c>
      <c r="Z50" s="14">
        <f>Z35*A50^0.167</f>
        <v>6.7552678848013026E-2</v>
      </c>
      <c r="AA50" s="15">
        <f>AA35</f>
        <v>5.3824545794116524E-3</v>
      </c>
      <c r="AB50" s="15">
        <f>E27*(1-EXP(-((A50/AB35)^B24)))</f>
        <v>3.892995675192154E-6</v>
      </c>
      <c r="AC50" s="19">
        <f t="shared" si="8"/>
        <v>7.2939026423099865E-2</v>
      </c>
      <c r="AD50" s="14">
        <f>AD35*A50^0.167</f>
        <v>0.10081040304356496</v>
      </c>
      <c r="AE50" s="15">
        <f>AE35</f>
        <v>8.0323597045645605E-3</v>
      </c>
      <c r="AF50" s="15">
        <f>E27*(1-EXP(-((A50/AF35)^B24)))</f>
        <v>9.582282720095235E-6</v>
      </c>
      <c r="AG50" s="19">
        <f t="shared" si="9"/>
        <v>0.10885234503084962</v>
      </c>
      <c r="AI50" s="13">
        <v>10000000</v>
      </c>
      <c r="AJ50" s="20">
        <f>AJ35*AI50^0.167</f>
        <v>3.0605100096957244E-2</v>
      </c>
      <c r="AK50" s="5">
        <f>AK35</f>
        <v>5.7739676063041834E-4</v>
      </c>
      <c r="AL50" s="5">
        <f>E27*(1-EXP(-((AI50/AL35)^B24)))</f>
        <v>6.219097962936949E-7</v>
      </c>
      <c r="AM50" s="20">
        <f t="shared" si="10"/>
        <v>3.1183118767383954E-2</v>
      </c>
      <c r="AN50" s="7">
        <f>AJ50*AN35^0.67</f>
        <v>1.923551007522728E-2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3.6768257944856192E-2</v>
      </c>
      <c r="AK51" s="5">
        <f>AK35</f>
        <v>5.7739676063041834E-4</v>
      </c>
      <c r="AL51" s="5">
        <f>E27*(1-EXP(-((AI51/AL35)^B24)))</f>
        <v>9.2361445575428449E-7</v>
      </c>
      <c r="AM51" s="20">
        <f t="shared" si="10"/>
        <v>3.734657831994237E-2</v>
      </c>
      <c r="AN51" s="7">
        <f>AJ51*AN35^0.67</f>
        <v>2.3109095997276355E-2</v>
      </c>
    </row>
    <row r="52" spans="1:40">
      <c r="AI52" s="13">
        <v>70000000</v>
      </c>
      <c r="AJ52" s="20">
        <f>AJ35*AI52^0.167</f>
        <v>4.235699843712859E-2</v>
      </c>
      <c r="AK52" s="5">
        <f>AK35</f>
        <v>5.7739676063041834E-4</v>
      </c>
      <c r="AL52" s="5">
        <f>E27*(1-EXP(-((AI52/AL35)^B24)))</f>
        <v>1.2530315498966633E-6</v>
      </c>
      <c r="AM52" s="20">
        <f t="shared" si="10"/>
        <v>4.2935648229308905E-2</v>
      </c>
      <c r="AN52" s="7">
        <f>AJ52*AN35^0.67</f>
        <v>2.6621656770035411E-2</v>
      </c>
    </row>
    <row r="53" spans="1:40">
      <c r="AI53" s="13">
        <v>100000000</v>
      </c>
      <c r="AJ53" s="20">
        <f>AJ35*AI53^0.167</f>
        <v>4.4956635762341358E-2</v>
      </c>
      <c r="AK53" s="5">
        <f>AK35</f>
        <v>5.7739676063041834E-4</v>
      </c>
      <c r="AL53" s="5">
        <f>E27*(1-EXP(-((AI53/AL35)^B24)))</f>
        <v>1.4247101722778566E-6</v>
      </c>
      <c r="AM53" s="20">
        <f t="shared" si="10"/>
        <v>4.5535457233144054E-2</v>
      </c>
      <c r="AN53" s="7">
        <f>AJ53*AN35^0.67</f>
        <v>2.8255546213384712E-2</v>
      </c>
    </row>
    <row r="54" spans="1:40" ht="15.75" thickBot="1">
      <c r="AI54" s="14">
        <v>300000000</v>
      </c>
      <c r="AJ54" s="21">
        <f>AJ35*AI54^0.167</f>
        <v>5.400986027838716E-2</v>
      </c>
      <c r="AK54" s="15">
        <f>AK35</f>
        <v>5.7739676063041834E-4</v>
      </c>
      <c r="AL54" s="15">
        <f>E27*(1-EXP(-((AI54/AL35)^B24)))</f>
        <v>2.1158721657616487E-6</v>
      </c>
      <c r="AM54" s="21">
        <f t="shared" si="10"/>
        <v>5.4589372911183341E-2</v>
      </c>
      <c r="AN54" s="19">
        <f>AJ54*AN35^0.67</f>
        <v>3.3945558362993948E-2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B7" sqref="B7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95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0.7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1.9</v>
      </c>
      <c r="L4" s="11" t="s">
        <v>2</v>
      </c>
      <c r="M4" s="1">
        <v>1.9</v>
      </c>
      <c r="N4" s="11" t="s">
        <v>2</v>
      </c>
      <c r="O4" s="1">
        <v>1.9</v>
      </c>
      <c r="P4" s="11" t="s">
        <v>2</v>
      </c>
      <c r="Q4" s="1">
        <v>1.9</v>
      </c>
      <c r="S4" s="11" t="s">
        <v>2</v>
      </c>
      <c r="T4" s="1">
        <v>1.5</v>
      </c>
      <c r="U4" s="11" t="s">
        <v>2</v>
      </c>
      <c r="V4" s="1">
        <v>1.7</v>
      </c>
      <c r="W4" s="11" t="s">
        <v>2</v>
      </c>
      <c r="X4" s="1">
        <v>1.9</v>
      </c>
      <c r="Y4" s="11" t="s">
        <v>2</v>
      </c>
      <c r="Z4" s="1">
        <v>2.1</v>
      </c>
    </row>
    <row r="5" spans="1:26">
      <c r="A5" s="26" t="s">
        <v>68</v>
      </c>
      <c r="B5" s="2">
        <v>0.39</v>
      </c>
      <c r="D5" s="13">
        <f>AI38</f>
        <v>1000</v>
      </c>
      <c r="E5" s="20">
        <f>AM38</f>
        <v>1.8205971133737179E-2</v>
      </c>
      <c r="F5" s="7">
        <f>AN38</f>
        <v>7.6899613168328459E-3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1.1000000000000001</v>
      </c>
      <c r="D6" s="13">
        <f t="shared" ref="D6:D21" si="0">AI39</f>
        <v>3000</v>
      </c>
      <c r="E6" s="20">
        <f t="shared" ref="E6:F21" si="1">AM39</f>
        <v>2.0669885712194979E-2</v>
      </c>
      <c r="F6" s="7">
        <f t="shared" si="1"/>
        <v>9.2385413015325119E-3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2.2904161040239058E-2</v>
      </c>
      <c r="F7" s="7">
        <f t="shared" si="1"/>
        <v>1.0642790856647178E-2</v>
      </c>
      <c r="J7" s="6">
        <v>1</v>
      </c>
      <c r="K7" s="2">
        <v>5.074E-2</v>
      </c>
      <c r="L7" s="6">
        <v>1</v>
      </c>
      <c r="M7" s="2">
        <v>6.7879999999999996E-2</v>
      </c>
      <c r="N7" s="6">
        <v>1</v>
      </c>
      <c r="O7" s="2">
        <v>7.8020000000000006E-2</v>
      </c>
      <c r="P7" s="6"/>
      <c r="Q7" s="16"/>
      <c r="S7" s="6">
        <v>1</v>
      </c>
      <c r="T7" s="2">
        <v>2.7119999999999998E-2</v>
      </c>
      <c r="U7" s="6">
        <v>1</v>
      </c>
      <c r="V7" s="2">
        <v>5.2389999999999999E-2</v>
      </c>
      <c r="W7" s="6">
        <v>1</v>
      </c>
      <c r="X7" s="2">
        <v>7.8020000000000006E-2</v>
      </c>
      <c r="Y7" s="6">
        <v>1</v>
      </c>
      <c r="Z7" s="2">
        <v>0.11667</v>
      </c>
    </row>
    <row r="8" spans="1:26">
      <c r="A8" s="10"/>
      <c r="B8" s="5"/>
      <c r="D8" s="13">
        <f t="shared" si="0"/>
        <v>10000</v>
      </c>
      <c r="E8" s="20">
        <f t="shared" si="1"/>
        <v>2.3943448737623579E-2</v>
      </c>
      <c r="F8" s="7">
        <f t="shared" si="1"/>
        <v>1.1295986252360604E-2</v>
      </c>
      <c r="J8" s="6">
        <v>1.7782794100389201</v>
      </c>
      <c r="K8" s="2">
        <v>5.3457133524311598E-2</v>
      </c>
      <c r="L8" s="6">
        <v>1.7782794100389201</v>
      </c>
      <c r="M8" s="2">
        <v>7.1169824628810496E-2</v>
      </c>
      <c r="N8" s="6">
        <v>1.7782794100389201</v>
      </c>
      <c r="O8" s="2">
        <v>8.1432149452557195E-2</v>
      </c>
      <c r="P8" s="6"/>
      <c r="Q8" s="16"/>
      <c r="S8" s="6">
        <v>1.7782794100389201</v>
      </c>
      <c r="T8" s="2">
        <v>2.8815633574768101E-2</v>
      </c>
      <c r="U8" s="6">
        <v>1.7782794100389201</v>
      </c>
      <c r="V8" s="2">
        <v>5.4146469721439598E-2</v>
      </c>
      <c r="W8" s="6">
        <v>1.7782794100389201</v>
      </c>
      <c r="X8" s="2">
        <v>8.1432149452557195E-2</v>
      </c>
      <c r="Y8" s="6">
        <v>1.7782794100389201</v>
      </c>
      <c r="Z8" s="2">
        <v>0.122695751631832</v>
      </c>
    </row>
    <row r="9" spans="1:26" ht="15.75" thickBot="1">
      <c r="C9" s="5"/>
      <c r="D9" s="13">
        <f t="shared" si="0"/>
        <v>30000</v>
      </c>
      <c r="E9" s="20">
        <f t="shared" si="1"/>
        <v>2.7562766506758988E-2</v>
      </c>
      <c r="F9" s="7">
        <f t="shared" si="1"/>
        <v>1.3570736084919282E-2</v>
      </c>
      <c r="J9" s="6">
        <v>3.16227766016838</v>
      </c>
      <c r="K9" s="2">
        <v>5.5898616269466399E-2</v>
      </c>
      <c r="L9" s="6">
        <v>3.16227766016838</v>
      </c>
      <c r="M9" s="2">
        <v>7.4603392896206405E-2</v>
      </c>
      <c r="N9" s="6">
        <v>3.16227766016838</v>
      </c>
      <c r="O9" s="2">
        <v>8.5492268447497702E-2</v>
      </c>
      <c r="P9" s="6"/>
      <c r="Q9" s="16"/>
      <c r="S9" s="6">
        <v>3.16227766016838</v>
      </c>
      <c r="T9" s="2">
        <v>3.1197992175528402E-2</v>
      </c>
      <c r="U9" s="6">
        <v>3.16227766016838</v>
      </c>
      <c r="V9" s="2">
        <v>5.6600700290781701E-2</v>
      </c>
      <c r="W9" s="6">
        <v>3.16227766016838</v>
      </c>
      <c r="X9" s="2">
        <v>8.5492268447497702E-2</v>
      </c>
      <c r="Y9" s="6">
        <v>3.16227766016838</v>
      </c>
      <c r="Z9" s="2">
        <v>0.129047689397181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3.0844761963991087E-2</v>
      </c>
      <c r="F10" s="7">
        <f t="shared" si="1"/>
        <v>1.563347515679692E-2</v>
      </c>
      <c r="J10" s="6">
        <v>5.6234132519034903</v>
      </c>
      <c r="K10" s="2">
        <v>5.8403190896403799E-2</v>
      </c>
      <c r="L10" s="6">
        <v>5.6234132519034903</v>
      </c>
      <c r="M10" s="2">
        <v>7.8207961807116103E-2</v>
      </c>
      <c r="N10" s="6">
        <v>5.6234132519034903</v>
      </c>
      <c r="O10" s="2">
        <v>9.0282177300239699E-2</v>
      </c>
      <c r="P10" s="6"/>
      <c r="Q10" s="16"/>
      <c r="S10" s="6">
        <v>5.6234132519034903</v>
      </c>
      <c r="T10" s="2">
        <v>3.36628015724586E-2</v>
      </c>
      <c r="U10" s="6">
        <v>5.6234132519034903</v>
      </c>
      <c r="V10" s="2">
        <v>6.0009668695707001E-2</v>
      </c>
      <c r="W10" s="6">
        <v>5.6234132519034903</v>
      </c>
      <c r="X10" s="2">
        <v>9.0282177300239699E-2</v>
      </c>
      <c r="Y10" s="6">
        <v>5.6234132519034903</v>
      </c>
      <c r="Z10" s="2">
        <v>0.135810797448182</v>
      </c>
    </row>
    <row r="11" spans="1:26">
      <c r="A11" s="29" t="s">
        <v>70</v>
      </c>
      <c r="B11" s="7">
        <v>4500000000000</v>
      </c>
      <c r="D11" s="13">
        <f t="shared" si="0"/>
        <v>100000</v>
      </c>
      <c r="E11" s="20">
        <f t="shared" si="1"/>
        <v>3.2371404036491642E-2</v>
      </c>
      <c r="F11" s="7">
        <f t="shared" si="1"/>
        <v>1.6592971037996354E-2</v>
      </c>
      <c r="J11" s="6">
        <v>10</v>
      </c>
      <c r="K11" s="2">
        <v>6.1081578947368403E-2</v>
      </c>
      <c r="L11" s="6">
        <v>10</v>
      </c>
      <c r="M11" s="2">
        <v>8.2067368421052597E-2</v>
      </c>
      <c r="N11" s="6">
        <v>10</v>
      </c>
      <c r="O11" s="2">
        <v>9.5188421052631603E-2</v>
      </c>
      <c r="P11" s="6"/>
      <c r="Q11" s="16"/>
      <c r="S11" s="6">
        <v>10</v>
      </c>
      <c r="T11" s="2">
        <v>3.5611578947368397E-2</v>
      </c>
      <c r="U11" s="6">
        <v>10</v>
      </c>
      <c r="V11" s="2">
        <v>6.3870526315789503E-2</v>
      </c>
      <c r="W11" s="6">
        <v>10</v>
      </c>
      <c r="X11" s="2">
        <v>9.5188421052631603E-2</v>
      </c>
      <c r="Y11" s="6">
        <v>10</v>
      </c>
      <c r="Z11" s="2">
        <v>0.142907368421053</v>
      </c>
    </row>
    <row r="12" spans="1:26">
      <c r="A12" s="29" t="s">
        <v>73</v>
      </c>
      <c r="B12" s="7">
        <v>1000000000000</v>
      </c>
      <c r="D12" s="13">
        <f t="shared" si="0"/>
        <v>300000</v>
      </c>
      <c r="E12" s="20">
        <f t="shared" si="1"/>
        <v>3.7687935401056728E-2</v>
      </c>
      <c r="F12" s="7">
        <f t="shared" si="1"/>
        <v>1.9934410842107782E-2</v>
      </c>
      <c r="J12" s="6">
        <v>17.7827941003892</v>
      </c>
      <c r="K12" s="2">
        <v>6.3978400961761106E-2</v>
      </c>
      <c r="L12" s="6">
        <v>17.7827941003892</v>
      </c>
      <c r="M12" s="2">
        <v>8.6110162545067995E-2</v>
      </c>
      <c r="N12" s="6">
        <v>17.7827941003892</v>
      </c>
      <c r="O12" s="2">
        <v>9.9847961724598894E-2</v>
      </c>
      <c r="P12" s="6"/>
      <c r="Q12" s="16"/>
      <c r="S12" s="6">
        <v>17.7827941003892</v>
      </c>
      <c r="T12" s="2">
        <v>3.7460517837105502E-2</v>
      </c>
      <c r="U12" s="6">
        <v>17.7827941003892</v>
      </c>
      <c r="V12" s="2">
        <v>6.7440617107251299E-2</v>
      </c>
      <c r="W12" s="6">
        <v>17.7827941003892</v>
      </c>
      <c r="X12" s="2">
        <v>9.9847961724598894E-2</v>
      </c>
      <c r="Y12" s="6">
        <v>17.7827941003892</v>
      </c>
      <c r="Z12" s="2">
        <v>0.14969423954401101</v>
      </c>
    </row>
    <row r="13" spans="1:26">
      <c r="A13" s="29" t="s">
        <v>72</v>
      </c>
      <c r="B13" s="2">
        <v>3.5</v>
      </c>
      <c r="D13" s="13">
        <f t="shared" si="0"/>
        <v>700000</v>
      </c>
      <c r="E13" s="20">
        <f t="shared" si="1"/>
        <v>4.2508967030193107E-2</v>
      </c>
      <c r="F13" s="7">
        <f t="shared" si="1"/>
        <v>2.2964422468711564E-2</v>
      </c>
      <c r="J13" s="6">
        <v>31.6227766016838</v>
      </c>
      <c r="K13" s="2">
        <v>6.7182518092343102E-2</v>
      </c>
      <c r="L13" s="6">
        <v>31.6227766016838</v>
      </c>
      <c r="M13" s="2">
        <v>9.0052497096745301E-2</v>
      </c>
      <c r="N13" s="6">
        <v>31.6227766016838</v>
      </c>
      <c r="O13" s="2">
        <v>0.10438736786917199</v>
      </c>
      <c r="P13" s="6"/>
      <c r="Q13" s="16"/>
      <c r="S13" s="6">
        <v>31.6227766016838</v>
      </c>
      <c r="T13" s="2">
        <v>3.9825639790934501E-2</v>
      </c>
      <c r="U13" s="6">
        <v>31.6227766016838</v>
      </c>
      <c r="V13" s="2">
        <v>7.0972756816693794E-2</v>
      </c>
      <c r="W13" s="6">
        <v>31.6227766016838</v>
      </c>
      <c r="X13" s="2">
        <v>0.10438736786917199</v>
      </c>
      <c r="Y13" s="6">
        <v>31.6227766016838</v>
      </c>
      <c r="Z13" s="2">
        <v>0.156140422234683</v>
      </c>
    </row>
    <row r="14" spans="1:26" ht="15.75" thickBot="1">
      <c r="A14" s="30" t="s">
        <v>71</v>
      </c>
      <c r="B14" s="4">
        <v>0.19500000000000001</v>
      </c>
      <c r="D14" s="13">
        <f t="shared" si="0"/>
        <v>1000000</v>
      </c>
      <c r="E14" s="20">
        <f t="shared" si="1"/>
        <v>4.4751503287475507E-2</v>
      </c>
      <c r="F14" s="7">
        <f t="shared" si="1"/>
        <v>2.4373851181896462E-2</v>
      </c>
      <c r="J14" s="6">
        <v>56.234132519034901</v>
      </c>
      <c r="K14" s="2">
        <v>7.0489034776245102E-2</v>
      </c>
      <c r="L14" s="6">
        <v>56.234132519034901</v>
      </c>
      <c r="M14" s="2">
        <v>9.3894343536358796E-2</v>
      </c>
      <c r="N14" s="6">
        <v>56.234132519034901</v>
      </c>
      <c r="O14" s="2">
        <v>0.10895343214349799</v>
      </c>
      <c r="P14" s="6"/>
      <c r="Q14" s="16"/>
      <c r="S14" s="6">
        <v>56.234132519034901</v>
      </c>
      <c r="T14" s="2">
        <v>4.2317503962171502E-2</v>
      </c>
      <c r="U14" s="6">
        <v>56.234132519034901</v>
      </c>
      <c r="V14" s="2">
        <v>7.4360035472558803E-2</v>
      </c>
      <c r="W14" s="6">
        <v>56.234132519034901</v>
      </c>
      <c r="X14" s="2">
        <v>0.10895343214349799</v>
      </c>
      <c r="Y14" s="6">
        <v>56.234132519034901</v>
      </c>
      <c r="Z14" s="2">
        <v>0.162693451147993</v>
      </c>
    </row>
    <row r="15" spans="1:26" ht="15.75" thickBot="1">
      <c r="D15" s="13">
        <f t="shared" si="0"/>
        <v>3000000</v>
      </c>
      <c r="E15" s="20">
        <f t="shared" si="1"/>
        <v>5.2561142617094485E-2</v>
      </c>
      <c r="F15" s="7">
        <f t="shared" si="1"/>
        <v>2.9282179915320929E-2</v>
      </c>
      <c r="J15" s="6">
        <v>100</v>
      </c>
      <c r="K15" s="2">
        <v>7.37863157894737E-2</v>
      </c>
      <c r="L15" s="6">
        <v>100</v>
      </c>
      <c r="M15" s="2">
        <v>9.7918947368421105E-2</v>
      </c>
      <c r="N15" s="6">
        <v>100</v>
      </c>
      <c r="O15" s="2">
        <v>0.11349210526315801</v>
      </c>
      <c r="P15" s="6"/>
      <c r="Q15" s="16"/>
      <c r="S15" s="6">
        <v>100</v>
      </c>
      <c r="T15" s="2">
        <v>4.4512631578947401E-2</v>
      </c>
      <c r="U15" s="6">
        <v>100</v>
      </c>
      <c r="V15" s="2">
        <v>7.7475789473684206E-2</v>
      </c>
      <c r="W15" s="6">
        <v>100</v>
      </c>
      <c r="X15" s="2">
        <v>0.11349210526315801</v>
      </c>
      <c r="Y15" s="6">
        <v>100</v>
      </c>
      <c r="Z15" s="2">
        <v>0.170035789473684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5.9642933654507062E-2</v>
      </c>
      <c r="F16" s="7">
        <f t="shared" si="1"/>
        <v>3.3733043615205661E-2</v>
      </c>
      <c r="J16" s="6">
        <v>177.82794100389199</v>
      </c>
      <c r="K16" s="2">
        <v>7.7172495323795096E-2</v>
      </c>
      <c r="L16" s="6">
        <v>177.82794100389199</v>
      </c>
      <c r="M16" s="2">
        <v>0.10232495029381999</v>
      </c>
      <c r="N16" s="6">
        <v>177.82794100389199</v>
      </c>
      <c r="O16" s="2">
        <v>0.118037559940394</v>
      </c>
      <c r="P16" s="6"/>
      <c r="Q16" s="16"/>
      <c r="S16" s="6">
        <v>177.82794100389199</v>
      </c>
      <c r="T16" s="2">
        <v>4.6815579088457099E-2</v>
      </c>
      <c r="U16" s="6">
        <v>177.82794100389199</v>
      </c>
      <c r="V16" s="2">
        <v>8.0661577958501707E-2</v>
      </c>
      <c r="W16" s="6">
        <v>177.82794100389199</v>
      </c>
      <c r="X16" s="2">
        <v>0.118037559940394</v>
      </c>
      <c r="Y16" s="6">
        <v>177.82794100389199</v>
      </c>
      <c r="Z16" s="2">
        <v>0.17800822053360199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6.2937080666336548E-2</v>
      </c>
      <c r="F17" s="7">
        <f t="shared" si="1"/>
        <v>3.5803390488468742E-2</v>
      </c>
      <c r="J17" s="6">
        <v>316.22776601683802</v>
      </c>
      <c r="K17" s="2">
        <v>8.0334478629421099E-2</v>
      </c>
      <c r="L17" s="6">
        <v>316.22776601683802</v>
      </c>
      <c r="M17" s="2">
        <v>0.10700813774496799</v>
      </c>
      <c r="N17" s="6">
        <v>316.22776601683802</v>
      </c>
      <c r="O17" s="2">
        <v>0.123352457183555</v>
      </c>
      <c r="P17" s="6"/>
      <c r="Q17" s="16"/>
      <c r="S17" s="6">
        <v>316.22776601683802</v>
      </c>
      <c r="T17" s="2">
        <v>4.9490756717356997E-2</v>
      </c>
      <c r="U17" s="6">
        <v>316.22776601683802</v>
      </c>
      <c r="V17" s="2">
        <v>8.4265938921766703E-2</v>
      </c>
      <c r="W17" s="6">
        <v>316.22776601683802</v>
      </c>
      <c r="X17" s="2">
        <v>0.123352457183555</v>
      </c>
      <c r="Y17" s="6">
        <v>316.22776601683802</v>
      </c>
      <c r="Z17" s="2">
        <v>0.18600666635180299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7.4408972084713698E-2</v>
      </c>
      <c r="F18" s="7">
        <f t="shared" si="1"/>
        <v>4.3013363544310339E-2</v>
      </c>
      <c r="J18" s="6">
        <v>562.34132519034904</v>
      </c>
      <c r="K18" s="2">
        <v>8.3604198810463104E-2</v>
      </c>
      <c r="L18" s="6">
        <v>562.34132519034904</v>
      </c>
      <c r="M18" s="2">
        <v>0.112167925155279</v>
      </c>
      <c r="N18" s="6">
        <v>562.34132519034904</v>
      </c>
      <c r="O18" s="2">
        <v>0.12975168600933801</v>
      </c>
      <c r="P18" s="6"/>
      <c r="Q18" s="16"/>
      <c r="S18" s="6">
        <v>562.34132519034904</v>
      </c>
      <c r="T18" s="2">
        <v>5.2185236947846603E-2</v>
      </c>
      <c r="U18" s="6">
        <v>562.34132519034904</v>
      </c>
      <c r="V18" s="2">
        <v>8.7648125806325305E-2</v>
      </c>
      <c r="W18" s="6">
        <v>562.34132519034904</v>
      </c>
      <c r="X18" s="2">
        <v>0.12975168600933801</v>
      </c>
      <c r="Y18" s="6">
        <v>562.34132519034904</v>
      </c>
      <c r="Z18" s="2">
        <v>0.193524363895129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8.4811717847418283E-2</v>
      </c>
      <c r="F19" s="7">
        <f t="shared" si="1"/>
        <v>4.955135419128226E-2</v>
      </c>
      <c r="J19" s="6">
        <v>1000</v>
      </c>
      <c r="K19" s="2">
        <v>8.8239999999999999E-2</v>
      </c>
      <c r="L19" s="6">
        <v>1000</v>
      </c>
      <c r="M19" s="2">
        <v>0.11799</v>
      </c>
      <c r="N19" s="6">
        <v>1000</v>
      </c>
      <c r="O19" s="2">
        <v>0.13633999999999999</v>
      </c>
      <c r="P19" s="6"/>
      <c r="Q19" s="16"/>
      <c r="S19" s="6">
        <v>1000</v>
      </c>
      <c r="T19" s="2">
        <v>5.4820000000000001E-2</v>
      </c>
      <c r="U19" s="6">
        <v>1000</v>
      </c>
      <c r="V19" s="2">
        <v>9.0179999999999996E-2</v>
      </c>
      <c r="W19" s="6">
        <v>1000</v>
      </c>
      <c r="X19" s="2">
        <v>0.13633999999999999</v>
      </c>
      <c r="Y19" s="6">
        <v>1000</v>
      </c>
      <c r="Z19" s="2">
        <v>0.20094000000000001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8.9650637834601421E-2</v>
      </c>
      <c r="F20" s="7">
        <f t="shared" si="1"/>
        <v>5.2592541117256225E-2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0.10650224568599478</v>
      </c>
      <c r="F21" s="19">
        <f t="shared" si="1"/>
        <v>6.3183460000086206E-2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0.22737940026075615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5.0528755613501364E-14</v>
      </c>
      <c r="C26" s="5"/>
      <c r="D26" s="5" t="s">
        <v>75</v>
      </c>
      <c r="E26" s="7">
        <f>B26*B12</f>
        <v>5.0528755613501362E-2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9.3316666666666659E-2</v>
      </c>
      <c r="C27" s="15"/>
      <c r="D27" s="15" t="s">
        <v>76</v>
      </c>
      <c r="E27" s="19">
        <f>B26*B17</f>
        <v>0.15663914240185423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1.2201834862385321</v>
      </c>
      <c r="C32" s="5">
        <f>B32</f>
        <v>1.2201834862385321</v>
      </c>
      <c r="D32" s="5">
        <f>B32</f>
        <v>1.2201834862385321</v>
      </c>
      <c r="E32" s="2"/>
      <c r="F32" s="6">
        <f>M4/(B4+B5)*B4</f>
        <v>1.2201834862385321</v>
      </c>
      <c r="G32" s="5">
        <f>F32</f>
        <v>1.2201834862385321</v>
      </c>
      <c r="H32" s="5">
        <f>F32</f>
        <v>1.2201834862385321</v>
      </c>
      <c r="I32" s="2"/>
      <c r="J32" s="6">
        <f>O4/(B4+B5)*B4</f>
        <v>1.2201834862385321</v>
      </c>
      <c r="K32" s="5">
        <f>J32</f>
        <v>1.2201834862385321</v>
      </c>
      <c r="L32" s="5">
        <f>J32</f>
        <v>1.2201834862385321</v>
      </c>
      <c r="M32" s="2"/>
      <c r="N32" s="6">
        <f>Q4/(B4+B5)*B4</f>
        <v>1.2201834862385321</v>
      </c>
      <c r="O32" s="5">
        <f>N32</f>
        <v>1.2201834862385321</v>
      </c>
      <c r="P32" s="5">
        <f>N32</f>
        <v>1.2201834862385321</v>
      </c>
      <c r="Q32" s="2"/>
      <c r="R32" s="6">
        <f>T4/(B4+B5)*B4</f>
        <v>0.96330275229357809</v>
      </c>
      <c r="S32" s="5">
        <f>R32</f>
        <v>0.96330275229357809</v>
      </c>
      <c r="T32" s="5">
        <f>R32</f>
        <v>0.96330275229357809</v>
      </c>
      <c r="U32" s="2"/>
      <c r="V32" s="6">
        <f>V4/(B4+B5)*B4</f>
        <v>1.0917431192660552</v>
      </c>
      <c r="W32" s="5">
        <f>V32</f>
        <v>1.0917431192660552</v>
      </c>
      <c r="X32" s="5">
        <f>V32</f>
        <v>1.0917431192660552</v>
      </c>
      <c r="Y32" s="2"/>
      <c r="Z32" s="6">
        <f>X4/(B4+B5)*B4</f>
        <v>1.2201834862385321</v>
      </c>
      <c r="AA32" s="5">
        <f>Z32</f>
        <v>1.2201834862385321</v>
      </c>
      <c r="AB32" s="5">
        <f>Z32</f>
        <v>1.2201834862385321</v>
      </c>
      <c r="AC32" s="2"/>
      <c r="AD32" s="6">
        <f>Z4/(B4+B5)*B4</f>
        <v>1.3486238532110093</v>
      </c>
      <c r="AE32" s="5">
        <f>AD32</f>
        <v>1.3486238532110093</v>
      </c>
      <c r="AF32" s="5">
        <f>AD32</f>
        <v>1.3486238532110093</v>
      </c>
      <c r="AG32" s="2"/>
      <c r="AI32" s="6"/>
      <c r="AJ32" s="5">
        <f>B6/(B4+B5)*B4</f>
        <v>0.70642201834862395</v>
      </c>
      <c r="AK32" s="5">
        <f>AJ32</f>
        <v>0.70642201834862395</v>
      </c>
      <c r="AL32" s="5">
        <f>AJ32</f>
        <v>0.70642201834862395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1.6907106085600317E-2</v>
      </c>
      <c r="C35" s="5">
        <f>E26*(C32^B13)*EXP(-B20*C33)</f>
        <v>3.5150019118154845E-2</v>
      </c>
      <c r="D35" s="5">
        <f>B23*(D32^(-B22/B24))*EXP(B21*D33/B24)</f>
        <v>8.4846439379784464E+16</v>
      </c>
      <c r="E35" s="2"/>
      <c r="F35" s="6">
        <f>E25*(F32^B13)*EXP(-B27*F33)</f>
        <v>2.2284336672830234E-2</v>
      </c>
      <c r="G35" s="5">
        <f>E26*(G32^B13)*EXP(-B20*G33)</f>
        <v>3.8413291193753675E-2</v>
      </c>
      <c r="H35" s="5">
        <f>B23*(H32^(-B22/B24))*EXP(B21*H33/B24)</f>
        <v>2.472488474921364E+16</v>
      </c>
      <c r="I35" s="2"/>
      <c r="J35" s="6">
        <f>E25*(J32^B13)*EXP(-B27*J33)</f>
        <v>3.0184401293481038E-2</v>
      </c>
      <c r="K35" s="5">
        <f>E26*(K32^B13)*EXP(-B20*K33)</f>
        <v>4.2349458213009394E-2</v>
      </c>
      <c r="L35" s="5">
        <f>B23*(L32^(-B22/B24))*EXP(B21*L33/B24)</f>
        <v>6378416641943458</v>
      </c>
      <c r="M35" s="2"/>
      <c r="N35" s="6">
        <f>E25*(N32^B13)*EXP(-B27*N33)</f>
        <v>4.0871289671962713E-2</v>
      </c>
      <c r="O35" s="5">
        <f>E26*(O32^B13)*EXP(-B20*O33)</f>
        <v>4.6683876878621251E-2</v>
      </c>
      <c r="P35" s="5">
        <f>B23*(P32^(-B22/B24))*EXP(B21*P33/B24)</f>
        <v>1647965869161669.2</v>
      </c>
      <c r="Q35" s="2"/>
      <c r="R35" s="6">
        <f>E25*(R32^B13)*EXP(-B27*R33)</f>
        <v>1.3196670385569247E-2</v>
      </c>
      <c r="S35" s="5">
        <f>E26*(S32^B13)*EXP(-B20*S33)</f>
        <v>1.8515253478465502E-2</v>
      </c>
      <c r="T35" s="5">
        <f>B23*(T32^(-B22/B24))*EXP(B21*T33/B24)</f>
        <v>2.3511017872857011E+18</v>
      </c>
      <c r="U35" s="2"/>
      <c r="V35" s="6">
        <f>E25*(V32^B13)*EXP(-B27*V33)</f>
        <v>2.0451077172942214E-2</v>
      </c>
      <c r="W35" s="5">
        <f>E26*(W32^B13)*EXP(-B20*W33)</f>
        <v>2.8693364818655441E-2</v>
      </c>
      <c r="X35" s="5">
        <f>B23*(X32^(-B22/B24))*EXP(B21*X33/B24)</f>
        <v>1.0287974368287043E+17</v>
      </c>
      <c r="Y35" s="2"/>
      <c r="Z35" s="6">
        <f>E25*(Z32^B13)*EXP(-B27*Z33)</f>
        <v>3.0184401293481038E-2</v>
      </c>
      <c r="AA35" s="5">
        <f>E26*(AA32^B13)*EXP(-B20*AA33)</f>
        <v>4.2349458213009394E-2</v>
      </c>
      <c r="AB35" s="5">
        <f>B23*(AB32^(-B22/B24))*EXP(B21*AB33/B24)</f>
        <v>6378416641943458</v>
      </c>
      <c r="AC35" s="2"/>
      <c r="AD35" s="6">
        <f>E25*(AD32^B13)*EXP(-B27*AD33)</f>
        <v>4.284621811391584E-2</v>
      </c>
      <c r="AE35" s="5">
        <f>E26*(AE32^B13)*EXP(-B20*AE33)</f>
        <v>6.0114298970463526E-2</v>
      </c>
      <c r="AF35" s="5">
        <f>B23*(AF32^(-B22/B24))*EXP(B21*AF33/B24)</f>
        <v>522481045366137.31</v>
      </c>
      <c r="AG35" s="2"/>
      <c r="AI35" s="6"/>
      <c r="AJ35" s="5">
        <f>E25*(AJ32^B13)*EXP(-B27*AJ33)</f>
        <v>3.8602395169278045E-3</v>
      </c>
      <c r="AK35" s="5">
        <f>E26*(AK32^B13)*EXP(-B20*AK33)</f>
        <v>5.9706592439306297E-3</v>
      </c>
      <c r="AL35" s="5">
        <f>B23*(AL32^(-B22/B24))*EXP(B21*AL33/B24)</f>
        <v>1.0408299280004654E+22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1.6907106085600317E-2</v>
      </c>
      <c r="C38" s="5">
        <f>C35</f>
        <v>3.5150019118154845E-2</v>
      </c>
      <c r="D38" s="5">
        <f>E27*(1-EXP(-((A38/D35)^B24)))</f>
        <v>1.2606427141656245E-7</v>
      </c>
      <c r="E38" s="7">
        <f>B38+C38+D38</f>
        <v>5.2057251268026579E-2</v>
      </c>
      <c r="F38" s="13">
        <f>F35*A38^0.167</f>
        <v>2.2284336672830234E-2</v>
      </c>
      <c r="G38" s="5">
        <f>G35</f>
        <v>3.8413291193753675E-2</v>
      </c>
      <c r="H38" s="5">
        <f>E27*(1-EXP(-((A38/H35)^B24)))</f>
        <v>1.9650413109949347E-7</v>
      </c>
      <c r="I38" s="7">
        <f>F38+G38+H38</f>
        <v>6.0697824370715005E-2</v>
      </c>
      <c r="J38" s="13">
        <f>J35*A38^0.167</f>
        <v>3.0184401293481038E-2</v>
      </c>
      <c r="K38" s="5">
        <f>K35</f>
        <v>4.2349458213009394E-2</v>
      </c>
      <c r="L38" s="5">
        <f>E27*(1-EXP(-((A38/L35)^B24)))</f>
        <v>3.2003922844269283E-7</v>
      </c>
      <c r="M38" s="7">
        <f>J38+K38+L38</f>
        <v>7.2534179545718877E-2</v>
      </c>
      <c r="N38" s="13">
        <f>N35*A38^0.167</f>
        <v>4.0871289671962713E-2</v>
      </c>
      <c r="O38" s="5">
        <f>O35</f>
        <v>4.6683876878621251E-2</v>
      </c>
      <c r="P38" s="5">
        <f>E27*(1-EXP(-((A38/P35)^B24)))</f>
        <v>5.2095260961619096E-7</v>
      </c>
      <c r="Q38" s="7">
        <f>N38+O38+P38</f>
        <v>8.7555687503193577E-2</v>
      </c>
      <c r="R38" s="13">
        <f>R35*A38^0.167</f>
        <v>1.3196670385569247E-2</v>
      </c>
      <c r="S38" s="5">
        <f>S35</f>
        <v>1.8515253478465502E-2</v>
      </c>
      <c r="T38" s="5">
        <f>E27*(1-EXP(-((A38/T35)^B24)))</f>
        <v>3.8127868616283338E-8</v>
      </c>
      <c r="U38" s="7">
        <f>R38+S38+T38</f>
        <v>3.1711961991903369E-2</v>
      </c>
      <c r="V38" s="13">
        <f>V35*A38^0.167</f>
        <v>2.0451077172942214E-2</v>
      </c>
      <c r="W38" s="5">
        <f>W35</f>
        <v>2.8693364818655441E-2</v>
      </c>
      <c r="X38" s="5">
        <f>E27*(1-EXP(-((A38/X35)^B24)))</f>
        <v>1.1761463879335543E-7</v>
      </c>
      <c r="Y38" s="7">
        <f>V38+W38+X38</f>
        <v>4.9144559606236447E-2</v>
      </c>
      <c r="Z38" s="13">
        <f>Z35*A38^0.167</f>
        <v>3.0184401293481038E-2</v>
      </c>
      <c r="AA38" s="5">
        <f>AA35</f>
        <v>4.2349458213009394E-2</v>
      </c>
      <c r="AB38" s="5">
        <f>E27*(1-EXP(-((A38/AB35)^B24)))</f>
        <v>3.2003922844269283E-7</v>
      </c>
      <c r="AC38" s="7">
        <f>Z38+AA38+AB38</f>
        <v>7.2534179545718877E-2</v>
      </c>
      <c r="AD38" s="13">
        <f>AD35*A38^0.167</f>
        <v>4.284621811391584E-2</v>
      </c>
      <c r="AE38" s="5">
        <f>AE35</f>
        <v>6.0114298970463526E-2</v>
      </c>
      <c r="AF38" s="5">
        <f>E27*(1-EXP(-((A38/AF35)^B24)))</f>
        <v>7.8775979220343047E-7</v>
      </c>
      <c r="AG38" s="7">
        <f>AD38+AE38+AF38</f>
        <v>0.10296130484417157</v>
      </c>
      <c r="AI38" s="13">
        <v>1000</v>
      </c>
      <c r="AJ38" s="20">
        <f>AJ35*AI38^0.167</f>
        <v>1.2235289572409092E-2</v>
      </c>
      <c r="AK38" s="5">
        <f>AK35</f>
        <v>5.9706592439306297E-3</v>
      </c>
      <c r="AL38" s="5">
        <f>E27*(1-EXP(-((AI38/AL35)^B24)))</f>
        <v>2.2317397457286196E-8</v>
      </c>
      <c r="AM38" s="20">
        <f>AJ38+AK38+AL38</f>
        <v>1.8205971133737179E-2</v>
      </c>
      <c r="AN38" s="7">
        <f>AJ38*AN35^0.67</f>
        <v>7.6899613168328459E-3</v>
      </c>
    </row>
    <row r="39" spans="1:40">
      <c r="A39" s="13">
        <v>2</v>
      </c>
      <c r="B39" s="13">
        <f>B35*A39^0.167</f>
        <v>1.8981970187574547E-2</v>
      </c>
      <c r="C39" s="5">
        <f>C35</f>
        <v>3.5150019118154845E-2</v>
      </c>
      <c r="D39" s="5">
        <f>E27*(1-EXP(-((A39/D35)^B24)))</f>
        <v>1.6179413222695912E-7</v>
      </c>
      <c r="E39" s="7">
        <f t="shared" ref="E39:E50" si="2">B39+C39+D39</f>
        <v>5.4132151099861615E-2</v>
      </c>
      <c r="F39" s="13">
        <f>F35*A39^0.167</f>
        <v>2.5019102159287022E-2</v>
      </c>
      <c r="G39" s="5">
        <f>G35</f>
        <v>3.8413291193753675E-2</v>
      </c>
      <c r="H39" s="5">
        <f>E27*(1-EXP(-((A39/H35)^B24)))</f>
        <v>2.5219844599518935E-7</v>
      </c>
      <c r="I39" s="7">
        <f t="shared" ref="I39:I50" si="3">F39+G39+H39</f>
        <v>6.3432645551486699E-2</v>
      </c>
      <c r="J39" s="13">
        <f>J35*A39^0.167</f>
        <v>3.3888673944657492E-2</v>
      </c>
      <c r="K39" s="5">
        <f>K35</f>
        <v>4.2349458213009394E-2</v>
      </c>
      <c r="L39" s="5">
        <f>E27*(1-EXP(-((A39/L35)^B24)))</f>
        <v>4.1074651508706695E-7</v>
      </c>
      <c r="M39" s="7">
        <f t="shared" ref="M39:M50" si="4">J39+K39+L39</f>
        <v>7.6238542904181986E-2</v>
      </c>
      <c r="N39" s="13">
        <f>N35*A39^0.167</f>
        <v>4.5887072462488361E-2</v>
      </c>
      <c r="O39" s="5">
        <f>O35</f>
        <v>4.6683876878621251E-2</v>
      </c>
      <c r="P39" s="5">
        <f>E27*(1-EXP(-((A39/P35)^B24)))</f>
        <v>6.6860375546386045E-7</v>
      </c>
      <c r="Q39" s="7">
        <f t="shared" ref="Q39:Q50" si="5">N39+O39+P39</f>
        <v>9.257161794486507E-2</v>
      </c>
      <c r="R39" s="13">
        <f>R35*A39^0.167</f>
        <v>1.4816184541922978E-2</v>
      </c>
      <c r="S39" s="5">
        <f>S35</f>
        <v>1.8515253478465502E-2</v>
      </c>
      <c r="T39" s="5">
        <f>E27*(1-EXP(-((A39/T35)^B24)))</f>
        <v>4.8934292315500828E-8</v>
      </c>
      <c r="U39" s="7">
        <f t="shared" ref="U39:U50" si="6">R39+S39+T39</f>
        <v>3.3331486954680793E-2</v>
      </c>
      <c r="V39" s="13">
        <f>V35*A39^0.167</f>
        <v>2.2960862446542794E-2</v>
      </c>
      <c r="W39" s="5">
        <f>W35</f>
        <v>2.8693364818655441E-2</v>
      </c>
      <c r="X39" s="5">
        <f>E27*(1-EXP(-((A39/X35)^B24)))</f>
        <v>1.5094965730977746E-7</v>
      </c>
      <c r="Y39" s="7">
        <f t="shared" ref="Y39:Y50" si="7">V39+W39+X39</f>
        <v>5.1654378214855544E-2</v>
      </c>
      <c r="Z39" s="13">
        <f>Z35*A39^0.167</f>
        <v>3.3888673944657492E-2</v>
      </c>
      <c r="AA39" s="5">
        <f>AA35</f>
        <v>4.2349458213009394E-2</v>
      </c>
      <c r="AB39" s="5">
        <f>E27*(1-EXP(-((A39/AB35)^B24)))</f>
        <v>4.1074651508706695E-7</v>
      </c>
      <c r="AC39" s="7">
        <f t="shared" ref="AC39:AC50" si="8">Z39+AA39+AB39</f>
        <v>7.6238542904181986E-2</v>
      </c>
      <c r="AD39" s="13">
        <f>AD35*A39^0.167</f>
        <v>4.8104366931331591E-2</v>
      </c>
      <c r="AE39" s="5">
        <f>AE35</f>
        <v>6.0114298970463526E-2</v>
      </c>
      <c r="AF39" s="5">
        <f>E27*(1-EXP(-((A39/AF35)^B24)))</f>
        <v>1.0110305978320395E-6</v>
      </c>
      <c r="AG39" s="7">
        <f t="shared" ref="AG39:AG50" si="9">AD39+AE39+AF39</f>
        <v>0.10821967693239296</v>
      </c>
      <c r="AI39" s="13">
        <v>3000</v>
      </c>
      <c r="AJ39" s="20">
        <f>AJ35*AI39^0.167</f>
        <v>1.4699193324091529E-2</v>
      </c>
      <c r="AK39" s="5">
        <f>AK35</f>
        <v>5.9706592439306297E-3</v>
      </c>
      <c r="AL39" s="5">
        <f>E27*(1-EXP(-((AI39/AL35)^B24)))</f>
        <v>3.3144172821182856E-8</v>
      </c>
      <c r="AM39" s="20">
        <f t="shared" ref="AM39:AM54" si="10">AJ39+AK39+AL39</f>
        <v>2.0669885712194979E-2</v>
      </c>
      <c r="AN39" s="7">
        <f>AJ39*AN35^0.67</f>
        <v>9.2385413015325119E-3</v>
      </c>
    </row>
    <row r="40" spans="1:40">
      <c r="A40" s="13">
        <v>4</v>
      </c>
      <c r="B40" s="13">
        <f>B35*A40^0.167</f>
        <v>2.1311464562752534E-2</v>
      </c>
      <c r="C40" s="5">
        <f>C35</f>
        <v>3.5150019118154845E-2</v>
      </c>
      <c r="D40" s="5">
        <f>E27*(1-EXP(-((A40/D35)^B24)))</f>
        <v>2.0765074898632508E-7</v>
      </c>
      <c r="E40" s="7">
        <f t="shared" si="2"/>
        <v>5.6461691331656363E-2</v>
      </c>
      <c r="F40" s="13">
        <f>F35*A40^0.167</f>
        <v>2.8089481955279612E-2</v>
      </c>
      <c r="G40" s="5">
        <f>G35</f>
        <v>3.8413291193753675E-2</v>
      </c>
      <c r="H40" s="5">
        <f>E27*(1-EXP(-((A40/H35)^B24)))</f>
        <v>3.2367794306588106E-7</v>
      </c>
      <c r="I40" s="7">
        <f t="shared" si="3"/>
        <v>6.6503096826976346E-2</v>
      </c>
      <c r="J40" s="13">
        <f>J35*A40^0.167</f>
        <v>3.8047540203334701E-2</v>
      </c>
      <c r="K40" s="5">
        <f>K35</f>
        <v>4.2349458213009394E-2</v>
      </c>
      <c r="L40" s="5">
        <f>E27*(1-EXP(-((A40/L35)^B24)))</f>
        <v>5.2716251889823598E-7</v>
      </c>
      <c r="M40" s="7">
        <f t="shared" si="4"/>
        <v>8.0397525578862997E-2</v>
      </c>
      <c r="N40" s="13">
        <f>N35*A40^0.167</f>
        <v>5.1518399249879644E-2</v>
      </c>
      <c r="O40" s="5">
        <f>O35</f>
        <v>4.6683876878621251E-2</v>
      </c>
      <c r="P40" s="5">
        <f>E27*(1-EXP(-((A40/P35)^B24)))</f>
        <v>8.5810285592451896E-7</v>
      </c>
      <c r="Q40" s="7">
        <f t="shared" si="5"/>
        <v>9.820313423135682E-2</v>
      </c>
      <c r="R40" s="13">
        <f>R35*A40^0.167</f>
        <v>1.6634447778612782E-2</v>
      </c>
      <c r="S40" s="5">
        <f>S35</f>
        <v>1.8515253478465502E-2</v>
      </c>
      <c r="T40" s="5">
        <f>E27*(1-EXP(-((A40/T35)^B24)))</f>
        <v>6.2803535249878655E-8</v>
      </c>
      <c r="U40" s="7">
        <f t="shared" si="6"/>
        <v>3.5149764060613528E-2</v>
      </c>
      <c r="V40" s="13">
        <f>V35*A40^0.167</f>
        <v>2.5778652138019036E-2</v>
      </c>
      <c r="W40" s="5">
        <f>W35</f>
        <v>2.8693364818655441E-2</v>
      </c>
      <c r="X40" s="5">
        <f>E27*(1-EXP(-((A40/X35)^B24)))</f>
        <v>1.9373267295356588E-7</v>
      </c>
      <c r="Y40" s="7">
        <f t="shared" si="7"/>
        <v>5.4472210689347426E-2</v>
      </c>
      <c r="Z40" s="13">
        <f>Z35*A40^0.167</f>
        <v>3.8047540203334701E-2</v>
      </c>
      <c r="AA40" s="5">
        <f>AA35</f>
        <v>4.2349458213009394E-2</v>
      </c>
      <c r="AB40" s="5">
        <f>E27*(1-EXP(-((A40/AB35)^B24)))</f>
        <v>5.2716251889823598E-7</v>
      </c>
      <c r="AC40" s="7">
        <f t="shared" si="8"/>
        <v>8.0397525578862997E-2</v>
      </c>
      <c r="AD40" s="13">
        <f>AD35*A40^0.167</f>
        <v>5.4007803249095265E-2</v>
      </c>
      <c r="AE40" s="5">
        <f>AE35</f>
        <v>6.0114298970463526E-2</v>
      </c>
      <c r="AF40" s="5">
        <f>E27*(1-EXP(-((A40/AF35)^B24)))</f>
        <v>1.2975816655940034E-6</v>
      </c>
      <c r="AG40" s="7">
        <f t="shared" si="9"/>
        <v>0.11412339980122438</v>
      </c>
      <c r="AI40" s="13">
        <v>7000</v>
      </c>
      <c r="AJ40" s="20">
        <f>AJ35*AI40^0.167</f>
        <v>1.693345683087219E-2</v>
      </c>
      <c r="AK40" s="5">
        <f>AK35</f>
        <v>5.9706592439306297E-3</v>
      </c>
      <c r="AL40" s="5">
        <f>E27*(1-EXP(-((AI40/AL35)^B24)))</f>
        <v>4.4965436238820959E-8</v>
      </c>
      <c r="AM40" s="20">
        <f t="shared" si="10"/>
        <v>2.2904161040239058E-2</v>
      </c>
      <c r="AN40" s="7">
        <f>AJ40*AN35^0.67</f>
        <v>1.0642790856647178E-2</v>
      </c>
    </row>
    <row r="41" spans="1:40">
      <c r="A41" s="13">
        <v>7</v>
      </c>
      <c r="B41" s="13">
        <f>B35*A41^0.167</f>
        <v>2.3399180652094578E-2</v>
      </c>
      <c r="C41" s="5">
        <f>C35</f>
        <v>3.5150019118154845E-2</v>
      </c>
      <c r="D41" s="5">
        <f>E27*(1-EXP(-((A41/D35)^B24)))</f>
        <v>2.5399615084601882E-7</v>
      </c>
      <c r="E41" s="7">
        <f t="shared" si="2"/>
        <v>5.8549453766400271E-2</v>
      </c>
      <c r="F41" s="13">
        <f>F35*A41^0.167</f>
        <v>3.0841186947052651E-2</v>
      </c>
      <c r="G41" s="5">
        <f>G35</f>
        <v>3.8413291193753675E-2</v>
      </c>
      <c r="H41" s="5">
        <f>E27*(1-EXP(-((A41/H35)^B24)))</f>
        <v>3.9591932732244989E-7</v>
      </c>
      <c r="I41" s="7">
        <f t="shared" si="3"/>
        <v>6.9254874060133642E-2</v>
      </c>
      <c r="J41" s="13">
        <f>J35*A41^0.167</f>
        <v>4.1774757617628208E-2</v>
      </c>
      <c r="K41" s="5">
        <f>K35</f>
        <v>4.2349458213009394E-2</v>
      </c>
      <c r="L41" s="5">
        <f>E27*(1-EXP(-((A41/L35)^B24)))</f>
        <v>6.4481934616437589E-7</v>
      </c>
      <c r="M41" s="7">
        <f t="shared" si="4"/>
        <v>8.4124860649983771E-2</v>
      </c>
      <c r="N41" s="13">
        <f>N35*A41^0.167</f>
        <v>5.6565250473755803E-2</v>
      </c>
      <c r="O41" s="5">
        <f>O35</f>
        <v>4.6683876878621251E-2</v>
      </c>
      <c r="P41" s="5">
        <f>E27*(1-EXP(-((A41/P35)^B24)))</f>
        <v>1.049621648354211E-6</v>
      </c>
      <c r="Q41" s="7">
        <f t="shared" si="5"/>
        <v>0.10325017697402541</v>
      </c>
      <c r="R41" s="13">
        <f>R35*A41^0.167</f>
        <v>1.8263993423515406E-2</v>
      </c>
      <c r="S41" s="5">
        <f>S35</f>
        <v>1.8515253478465502E-2</v>
      </c>
      <c r="T41" s="5">
        <f>E27*(1-EXP(-((A41/T35)^B24)))</f>
        <v>7.6820613152010064E-8</v>
      </c>
      <c r="U41" s="7">
        <f t="shared" si="6"/>
        <v>3.6779323722594064E-2</v>
      </c>
      <c r="V41" s="13">
        <f>V35*A41^0.167</f>
        <v>2.8303983359232069E-2</v>
      </c>
      <c r="W41" s="5">
        <f>W35</f>
        <v>2.8693364818655441E-2</v>
      </c>
      <c r="X41" s="5">
        <f>E27*(1-EXP(-((A41/X35)^B24)))</f>
        <v>2.3697171308579303E-7</v>
      </c>
      <c r="Y41" s="7">
        <f t="shared" si="7"/>
        <v>5.6997585149600599E-2</v>
      </c>
      <c r="Z41" s="13">
        <f>Z35*A41^0.167</f>
        <v>4.1774757617628208E-2</v>
      </c>
      <c r="AA41" s="5">
        <f>AA35</f>
        <v>4.2349458213009394E-2</v>
      </c>
      <c r="AB41" s="5">
        <f>E27*(1-EXP(-((A41/AB35)^B24)))</f>
        <v>6.4481934616437589E-7</v>
      </c>
      <c r="AC41" s="7">
        <f t="shared" si="8"/>
        <v>8.4124860649983771E-2</v>
      </c>
      <c r="AD41" s="13">
        <f>AD35*A41^0.167</f>
        <v>5.9298521747636265E-2</v>
      </c>
      <c r="AE41" s="5">
        <f>AE35</f>
        <v>6.0114298970463526E-2</v>
      </c>
      <c r="AF41" s="5">
        <f>E27*(1-EXP(-((A41/AF35)^B24)))</f>
        <v>1.5871866302354911E-6</v>
      </c>
      <c r="AG41" s="7">
        <f t="shared" si="9"/>
        <v>0.11941440790473003</v>
      </c>
      <c r="AI41" s="13">
        <v>10000</v>
      </c>
      <c r="AJ41" s="20">
        <f>AJ35*AI41^0.167</f>
        <v>1.7972738367493711E-2</v>
      </c>
      <c r="AK41" s="5">
        <f>AK35</f>
        <v>5.9706592439306297E-3</v>
      </c>
      <c r="AL41" s="5">
        <f>E27*(1-EXP(-((AI41/AL35)^B24)))</f>
        <v>5.1126199238082186E-8</v>
      </c>
      <c r="AM41" s="20">
        <f t="shared" si="10"/>
        <v>2.3943448737623579E-2</v>
      </c>
      <c r="AN41" s="7">
        <f>AJ41*AN35^0.67</f>
        <v>1.1295986252360604E-2</v>
      </c>
    </row>
    <row r="42" spans="1:40">
      <c r="A42" s="13">
        <v>10</v>
      </c>
      <c r="B42" s="13">
        <f>B35*A42^0.167</f>
        <v>2.4835292408050845E-2</v>
      </c>
      <c r="C42" s="5">
        <f>C35</f>
        <v>3.5150019118154845E-2</v>
      </c>
      <c r="D42" s="5">
        <f>E27*(1-EXP(-((A42/D35)^B24)))</f>
        <v>2.8879641151886252E-7</v>
      </c>
      <c r="E42" s="7">
        <f t="shared" si="2"/>
        <v>5.9985600322617211E-2</v>
      </c>
      <c r="F42" s="13">
        <f>F35*A42^0.167</f>
        <v>3.273404771858323E-2</v>
      </c>
      <c r="G42" s="5">
        <f>G35</f>
        <v>3.8413291193753675E-2</v>
      </c>
      <c r="H42" s="5">
        <f>E27*(1-EXP(-((A42/H35)^B24)))</f>
        <v>4.501645930813439E-7</v>
      </c>
      <c r="I42" s="7">
        <f t="shared" si="3"/>
        <v>7.1147789076929993E-2</v>
      </c>
      <c r="J42" s="13">
        <f>J35*A42^0.167</f>
        <v>4.4338660234941825E-2</v>
      </c>
      <c r="K42" s="5">
        <f>K35</f>
        <v>4.2349458213009394E-2</v>
      </c>
      <c r="L42" s="5">
        <f>E27*(1-EXP(-((A42/L35)^B24)))</f>
        <v>7.3316654920106658E-7</v>
      </c>
      <c r="M42" s="7">
        <f t="shared" si="4"/>
        <v>8.668885161450042E-2</v>
      </c>
      <c r="N42" s="13">
        <f>N35*A42^0.167</f>
        <v>6.0036911400340412E-2</v>
      </c>
      <c r="O42" s="5">
        <f>O35</f>
        <v>4.6683876878621251E-2</v>
      </c>
      <c r="P42" s="5">
        <f>E27*(1-EXP(-((A42/P35)^B24)))</f>
        <v>1.1934309202010638E-6</v>
      </c>
      <c r="Q42" s="7">
        <f t="shared" si="5"/>
        <v>0.10672198170988187</v>
      </c>
      <c r="R42" s="13">
        <f>R35*A42^0.167</f>
        <v>1.9384935906767289E-2</v>
      </c>
      <c r="S42" s="5">
        <f>S35</f>
        <v>1.8515253478465502E-2</v>
      </c>
      <c r="T42" s="5">
        <f>E27*(1-EXP(-((A42/T35)^B24)))</f>
        <v>8.7345887149085403E-8</v>
      </c>
      <c r="U42" s="7">
        <f t="shared" si="6"/>
        <v>3.7900276731119939E-2</v>
      </c>
      <c r="V42" s="13">
        <f>V35*A42^0.167</f>
        <v>3.0041124665457466E-2</v>
      </c>
      <c r="W42" s="5">
        <f>W35</f>
        <v>2.8693364818655441E-2</v>
      </c>
      <c r="X42" s="5">
        <f>E27*(1-EXP(-((A42/X35)^B24)))</f>
        <v>2.6943944093535285E-7</v>
      </c>
      <c r="Y42" s="7">
        <f t="shared" si="7"/>
        <v>5.8734758923553836E-2</v>
      </c>
      <c r="Z42" s="13">
        <f>Z35*A42^0.167</f>
        <v>4.4338660234941825E-2</v>
      </c>
      <c r="AA42" s="5">
        <f>AA35</f>
        <v>4.2349458213009394E-2</v>
      </c>
      <c r="AB42" s="5">
        <f>E27*(1-EXP(-((A42/AB35)^B24)))</f>
        <v>7.3316654920106658E-7</v>
      </c>
      <c r="AC42" s="7">
        <f t="shared" si="8"/>
        <v>8.668885161450042E-2</v>
      </c>
      <c r="AD42" s="13">
        <f>AD35*A42^0.167</f>
        <v>6.2937935685191626E-2</v>
      </c>
      <c r="AE42" s="5">
        <f>AE35</f>
        <v>6.0114298970463526E-2</v>
      </c>
      <c r="AF42" s="5">
        <f>E27*(1-EXP(-((A42/AF35)^B24)))</f>
        <v>1.8046475682760176E-6</v>
      </c>
      <c r="AG42" s="7">
        <f t="shared" si="9"/>
        <v>0.12305403930322342</v>
      </c>
      <c r="AI42" s="13">
        <v>30000</v>
      </c>
      <c r="AJ42" s="20">
        <f>AJ35*AI42^0.167</f>
        <v>2.1592031333925354E-2</v>
      </c>
      <c r="AK42" s="5">
        <f>AK35</f>
        <v>5.9706592439306297E-3</v>
      </c>
      <c r="AL42" s="5">
        <f>E27*(1-EXP(-((AI42/AL35)^B24)))</f>
        <v>7.5928903005668315E-8</v>
      </c>
      <c r="AM42" s="20">
        <f t="shared" si="10"/>
        <v>2.7562766506758988E-2</v>
      </c>
      <c r="AN42" s="7">
        <f>AJ42*AN35^0.67</f>
        <v>1.3570736084919282E-2</v>
      </c>
    </row>
    <row r="43" spans="1:40">
      <c r="A43" s="13">
        <v>20</v>
      </c>
      <c r="B43" s="13">
        <f>B35*A43^0.167</f>
        <v>2.7883114809980729E-2</v>
      </c>
      <c r="C43" s="5">
        <f>C35</f>
        <v>3.5150019118154845E-2</v>
      </c>
      <c r="D43" s="5">
        <f>E27*(1-EXP(-((A43/D35)^B24)))</f>
        <v>3.7064869682441429E-7</v>
      </c>
      <c r="E43" s="7">
        <f t="shared" si="2"/>
        <v>6.3033504576832391E-2</v>
      </c>
      <c r="F43" s="13">
        <f>F35*A43^0.167</f>
        <v>3.6751216604833117E-2</v>
      </c>
      <c r="G43" s="5">
        <f>G35</f>
        <v>3.8413291193753675E-2</v>
      </c>
      <c r="H43" s="5">
        <f>E27*(1-EXP(-((A43/H35)^B24)))</f>
        <v>5.7775266163374435E-7</v>
      </c>
      <c r="I43" s="7">
        <f t="shared" si="3"/>
        <v>7.5165085551248428E-2</v>
      </c>
      <c r="J43" s="13">
        <f>J35*A43^0.167</f>
        <v>4.9779963671812429E-2</v>
      </c>
      <c r="K43" s="5">
        <f>K35</f>
        <v>4.2349458213009394E-2</v>
      </c>
      <c r="L43" s="5">
        <f>E27*(1-EXP(-((A43/L35)^B24)))</f>
        <v>9.4096431232646005E-7</v>
      </c>
      <c r="M43" s="7">
        <f t="shared" si="4"/>
        <v>9.2130362849134145E-2</v>
      </c>
      <c r="N43" s="13">
        <f>N35*A43^0.167</f>
        <v>6.7404726544297411E-2</v>
      </c>
      <c r="O43" s="5">
        <f>O35</f>
        <v>4.6683876878621251E-2</v>
      </c>
      <c r="P43" s="5">
        <f>E27*(1-EXP(-((A43/P35)^B24)))</f>
        <v>1.5316784961543178E-6</v>
      </c>
      <c r="Q43" s="7">
        <f t="shared" si="5"/>
        <v>0.11409013510141482</v>
      </c>
      <c r="R43" s="13">
        <f>R35*A43^0.167</f>
        <v>2.1763882808051523E-2</v>
      </c>
      <c r="S43" s="5">
        <f>S35</f>
        <v>1.8515253478465502E-2</v>
      </c>
      <c r="T43" s="5">
        <f>E27*(1-EXP(-((A43/T35)^B24)))</f>
        <v>1.1210196476924608E-7</v>
      </c>
      <c r="U43" s="7">
        <f t="shared" si="6"/>
        <v>4.0279248388481792E-2</v>
      </c>
      <c r="V43" s="13">
        <f>V35*A43^0.167</f>
        <v>3.3727814205092951E-2</v>
      </c>
      <c r="W43" s="5">
        <f>W35</f>
        <v>2.8693364818655441E-2</v>
      </c>
      <c r="X43" s="5">
        <f>E27*(1-EXP(-((A43/X35)^B24)))</f>
        <v>3.4580547203143396E-7</v>
      </c>
      <c r="Y43" s="7">
        <f t="shared" si="7"/>
        <v>6.2421524829220421E-2</v>
      </c>
      <c r="Z43" s="13">
        <f>Z35*A43^0.167</f>
        <v>4.9779963671812429E-2</v>
      </c>
      <c r="AA43" s="5">
        <f>AA35</f>
        <v>4.2349458213009394E-2</v>
      </c>
      <c r="AB43" s="5">
        <f>E27*(1-EXP(-((A43/AB35)^B24)))</f>
        <v>9.4096431232646005E-7</v>
      </c>
      <c r="AC43" s="7">
        <f t="shared" si="8"/>
        <v>9.2130362849134145E-2</v>
      </c>
      <c r="AD43" s="13">
        <f>AD35*A43^0.167</f>
        <v>7.0661768654855642E-2</v>
      </c>
      <c r="AE43" s="5">
        <f>AE35</f>
        <v>6.0114298970463526E-2</v>
      </c>
      <c r="AF43" s="5">
        <f>E27*(1-EXP(-((A43/AF35)^B24)))</f>
        <v>2.3161276435694862E-6</v>
      </c>
      <c r="AG43" s="7">
        <f t="shared" si="9"/>
        <v>0.13077838375296275</v>
      </c>
      <c r="AI43" s="13">
        <v>70000</v>
      </c>
      <c r="AJ43" s="20">
        <f>AJ35*AI43^0.167</f>
        <v>2.4873999710216192E-2</v>
      </c>
      <c r="AK43" s="5">
        <f>AK35</f>
        <v>5.9706592439306297E-3</v>
      </c>
      <c r="AL43" s="5">
        <f>E27*(1-EXP(-((AI43/AL35)^B24)))</f>
        <v>1.0300984426584675E-7</v>
      </c>
      <c r="AM43" s="20">
        <f t="shared" si="10"/>
        <v>3.0844761963991087E-2</v>
      </c>
      <c r="AN43" s="7">
        <f>AJ43*AN35^0.67</f>
        <v>1.563347515679692E-2</v>
      </c>
    </row>
    <row r="44" spans="1:40">
      <c r="A44" s="13">
        <v>40</v>
      </c>
      <c r="B44" s="13">
        <f>B35*A44^0.167</f>
        <v>3.1304970311303255E-2</v>
      </c>
      <c r="C44" s="5">
        <f>C35</f>
        <v>3.5150019118154845E-2</v>
      </c>
      <c r="D44" s="5">
        <f>E27*(1-EXP(-((A44/D35)^B24)))</f>
        <v>4.7569997689811695E-7</v>
      </c>
      <c r="E44" s="7">
        <f t="shared" si="2"/>
        <v>6.6455465129434996E-2</v>
      </c>
      <c r="F44" s="13">
        <f>F35*A44^0.167</f>
        <v>4.1261378169513453E-2</v>
      </c>
      <c r="G44" s="5">
        <f>G35</f>
        <v>3.8413291193753675E-2</v>
      </c>
      <c r="H44" s="5">
        <f>E27*(1-EXP(-((A44/H35)^B24)))</f>
        <v>7.4150234074611811E-7</v>
      </c>
      <c r="I44" s="7">
        <f t="shared" si="3"/>
        <v>7.9675410865607879E-2</v>
      </c>
      <c r="J44" s="13">
        <f>J35*A44^0.167</f>
        <v>5.5889031604389822E-2</v>
      </c>
      <c r="K44" s="5">
        <f>K35</f>
        <v>4.2349458213009394E-2</v>
      </c>
      <c r="L44" s="5">
        <f>E27*(1-EXP(-((A44/L35)^B24)))</f>
        <v>1.2076569390363609E-6</v>
      </c>
      <c r="M44" s="7">
        <f t="shared" si="4"/>
        <v>9.823969747433825E-2</v>
      </c>
      <c r="N44" s="13">
        <f>N35*A44^0.167</f>
        <v>7.5676730440296297E-2</v>
      </c>
      <c r="O44" s="5">
        <f>O35</f>
        <v>4.6683876878621251E-2</v>
      </c>
      <c r="P44" s="5">
        <f>E27*(1-EXP(-((A44/P35)^B24)))</f>
        <v>1.9657931246477252E-6</v>
      </c>
      <c r="Q44" s="7">
        <f t="shared" si="5"/>
        <v>0.12236257311204218</v>
      </c>
      <c r="R44" s="13">
        <f>R35*A44^0.167</f>
        <v>2.4434777456098962E-2</v>
      </c>
      <c r="S44" s="5">
        <f>S35</f>
        <v>1.8515253478465502E-2</v>
      </c>
      <c r="T44" s="5">
        <f>E27*(1-EXP(-((A44/T35)^B24)))</f>
        <v>1.4387455014359913E-7</v>
      </c>
      <c r="U44" s="7">
        <f t="shared" si="6"/>
        <v>4.2950174809114609E-2</v>
      </c>
      <c r="V44" s="13">
        <f>V35*A44^0.167</f>
        <v>3.7866939527776415E-2</v>
      </c>
      <c r="W44" s="5">
        <f>W35</f>
        <v>2.8693364818655441E-2</v>
      </c>
      <c r="X44" s="5">
        <f>E27*(1-EXP(-((A44/X35)^B24)))</f>
        <v>4.4381555947598667E-7</v>
      </c>
      <c r="Y44" s="7">
        <f t="shared" si="7"/>
        <v>6.6560748161991326E-2</v>
      </c>
      <c r="Z44" s="13">
        <f>Z35*A44^0.167</f>
        <v>5.5889031604389822E-2</v>
      </c>
      <c r="AA44" s="5">
        <f>AA35</f>
        <v>4.2349458213009394E-2</v>
      </c>
      <c r="AB44" s="5">
        <f>E27*(1-EXP(-((A44/AB35)^B24)))</f>
        <v>1.2076569390363609E-6</v>
      </c>
      <c r="AC44" s="7">
        <f t="shared" si="8"/>
        <v>9.823969747433825E-2</v>
      </c>
      <c r="AD44" s="13">
        <f>AD35*A44^0.167</f>
        <v>7.933348139041585E-2</v>
      </c>
      <c r="AE44" s="5">
        <f>AE35</f>
        <v>6.0114298970463526E-2</v>
      </c>
      <c r="AF44" s="5">
        <f>E27*(1-EXP(-((A44/AF35)^B24)))</f>
        <v>2.9725719709965803E-6</v>
      </c>
      <c r="AG44" s="7">
        <f t="shared" si="9"/>
        <v>0.13945075293285036</v>
      </c>
      <c r="AI44" s="13">
        <v>100000</v>
      </c>
      <c r="AJ44" s="20">
        <f>AJ35*AI44^0.167</f>
        <v>2.6400627669229643E-2</v>
      </c>
      <c r="AK44" s="5">
        <f>AK35</f>
        <v>5.9706592439306297E-3</v>
      </c>
      <c r="AL44" s="5">
        <f>E27*(1-EXP(-((AI44/AL35)^B24)))</f>
        <v>1.1712333136647413E-7</v>
      </c>
      <c r="AM44" s="20">
        <f t="shared" si="10"/>
        <v>3.2371404036491642E-2</v>
      </c>
      <c r="AN44" s="7">
        <f>AJ44*AN35^0.67</f>
        <v>1.6592971037996354E-2</v>
      </c>
    </row>
    <row r="45" spans="1:40">
      <c r="A45" s="13">
        <v>70</v>
      </c>
      <c r="B45" s="13">
        <f>B35*A45^0.167</f>
        <v>3.4371671335197682E-2</v>
      </c>
      <c r="C45" s="5">
        <f>C35</f>
        <v>3.5150019118154845E-2</v>
      </c>
      <c r="D45" s="5">
        <f>E27*(1-EXP(-((A45/D35)^B24)))</f>
        <v>5.8187095691132495E-7</v>
      </c>
      <c r="E45" s="7">
        <f t="shared" si="2"/>
        <v>6.9522272324309436E-2</v>
      </c>
      <c r="F45" s="13">
        <f>F35*A45^0.167</f>
        <v>4.5303429940252667E-2</v>
      </c>
      <c r="G45" s="5">
        <f>G35</f>
        <v>3.8413291193753675E-2</v>
      </c>
      <c r="H45" s="5">
        <f>E27*(1-EXP(-((A45/H35)^B24)))</f>
        <v>9.0699730041588048E-7</v>
      </c>
      <c r="I45" s="7">
        <f t="shared" si="3"/>
        <v>8.3717628131306759E-2</v>
      </c>
      <c r="J45" s="13">
        <f>J35*A45^0.167</f>
        <v>6.1364039206737386E-2</v>
      </c>
      <c r="K45" s="5">
        <f>K35</f>
        <v>4.2349458213009394E-2</v>
      </c>
      <c r="L45" s="5">
        <f>E27*(1-EXP(-((A45/L35)^B24)))</f>
        <v>1.4771918571122814E-6</v>
      </c>
      <c r="M45" s="7">
        <f t="shared" si="4"/>
        <v>0.10371497461160389</v>
      </c>
      <c r="N45" s="13">
        <f>N35*A45^0.167</f>
        <v>8.3090182822407099E-2</v>
      </c>
      <c r="O45" s="5">
        <f>O35</f>
        <v>4.6683876878621251E-2</v>
      </c>
      <c r="P45" s="5">
        <f>E27*(1-EXP(-((A45/P35)^B24)))</f>
        <v>2.4045338822573061E-6</v>
      </c>
      <c r="Q45" s="7">
        <f t="shared" si="5"/>
        <v>0.1297764642349106</v>
      </c>
      <c r="R45" s="13">
        <f>R35*A45^0.167</f>
        <v>2.6828459874516548E-2</v>
      </c>
      <c r="S45" s="5">
        <f>S35</f>
        <v>1.8515253478465502E-2</v>
      </c>
      <c r="T45" s="5">
        <f>E27*(1-EXP(-((A45/T35)^B24)))</f>
        <v>1.7598580204251864E-7</v>
      </c>
      <c r="U45" s="7">
        <f t="shared" si="6"/>
        <v>4.5343889338784096E-2</v>
      </c>
      <c r="V45" s="13">
        <f>V35*A45^0.167</f>
        <v>4.1576464918370713E-2</v>
      </c>
      <c r="W45" s="5">
        <f>W35</f>
        <v>2.8693364818655441E-2</v>
      </c>
      <c r="X45" s="5">
        <f>E27*(1-EXP(-((A45/X35)^B24)))</f>
        <v>5.4287030205839919E-7</v>
      </c>
      <c r="Y45" s="7">
        <f t="shared" si="7"/>
        <v>7.0270372607328213E-2</v>
      </c>
      <c r="Z45" s="13">
        <f>Z35*A45^0.167</f>
        <v>6.1364039206737386E-2</v>
      </c>
      <c r="AA45" s="5">
        <f>AA35</f>
        <v>4.2349458213009394E-2</v>
      </c>
      <c r="AB45" s="5">
        <f>E27*(1-EXP(-((A45/AB35)^B24)))</f>
        <v>1.4771918571122814E-6</v>
      </c>
      <c r="AC45" s="7">
        <f t="shared" si="8"/>
        <v>0.10371497461160389</v>
      </c>
      <c r="AD45" s="13">
        <f>AD35*A45^0.167</f>
        <v>8.7105156820539237E-2</v>
      </c>
      <c r="AE45" s="5">
        <f>AE35</f>
        <v>6.0114298970463526E-2</v>
      </c>
      <c r="AF45" s="5">
        <f>E27*(1-EXP(-((A45/AF35)^B24)))</f>
        <v>3.6360107303729687E-6</v>
      </c>
      <c r="AG45" s="7">
        <f t="shared" si="9"/>
        <v>0.14722309180173312</v>
      </c>
      <c r="AI45" s="13">
        <v>300000</v>
      </c>
      <c r="AJ45" s="20">
        <f>AJ35*AI45^0.167</f>
        <v>3.1717102214112704E-2</v>
      </c>
      <c r="AK45" s="5">
        <f>AK35</f>
        <v>5.9706592439306297E-3</v>
      </c>
      <c r="AL45" s="5">
        <f>E27*(1-EXP(-((AI45/AL35)^B24)))</f>
        <v>1.7394301339769074E-7</v>
      </c>
      <c r="AM45" s="20">
        <f t="shared" si="10"/>
        <v>3.7687935401056728E-2</v>
      </c>
      <c r="AN45" s="7">
        <f>AJ45*AN35^0.67</f>
        <v>1.9934410842107782E-2</v>
      </c>
    </row>
    <row r="46" spans="1:40">
      <c r="A46" s="13">
        <v>100</v>
      </c>
      <c r="B46" s="13">
        <f>B35*A46^0.167</f>
        <v>3.6481213631155106E-2</v>
      </c>
      <c r="C46" s="5">
        <f>C35</f>
        <v>3.5150019118154845E-2</v>
      </c>
      <c r="D46" s="5">
        <f>E27*(1-EXP(-((A46/D35)^B24)))</f>
        <v>6.6159357010783472E-7</v>
      </c>
      <c r="E46" s="7">
        <f t="shared" si="2"/>
        <v>7.1631894342880059E-2</v>
      </c>
      <c r="F46" s="13">
        <f>F35*A46^0.167</f>
        <v>4.8083902867475173E-2</v>
      </c>
      <c r="G46" s="5">
        <f>G35</f>
        <v>3.8413291193753675E-2</v>
      </c>
      <c r="H46" s="5">
        <f>E27*(1-EXP(-((A46/H35)^B24)))</f>
        <v>1.0312655918174499E-6</v>
      </c>
      <c r="I46" s="7">
        <f t="shared" si="3"/>
        <v>8.6498225326820666E-2</v>
      </c>
      <c r="J46" s="13">
        <f>J35*A46^0.167</f>
        <v>6.5130223134629225E-2</v>
      </c>
      <c r="K46" s="5">
        <f>K35</f>
        <v>4.2349458213009394E-2</v>
      </c>
      <c r="L46" s="5">
        <f>E27*(1-EXP(-((A46/L35)^B24)))</f>
        <v>1.679582457567439E-6</v>
      </c>
      <c r="M46" s="7">
        <f t="shared" si="4"/>
        <v>0.10748136093009619</v>
      </c>
      <c r="N46" s="13">
        <f>N35*A46^0.167</f>
        <v>8.8189796784536659E-2</v>
      </c>
      <c r="O46" s="5">
        <f>O35</f>
        <v>4.6683876878621251E-2</v>
      </c>
      <c r="P46" s="5">
        <f>E27*(1-EXP(-((A46/P35)^B24)))</f>
        <v>2.7339788463495211E-6</v>
      </c>
      <c r="Q46" s="7">
        <f t="shared" si="5"/>
        <v>0.13487640764200426</v>
      </c>
      <c r="R46" s="13">
        <f>R35*A46^0.167</f>
        <v>2.8475041743892607E-2</v>
      </c>
      <c r="S46" s="5">
        <f>S35</f>
        <v>1.8515253478465502E-2</v>
      </c>
      <c r="T46" s="5">
        <f>E27*(1-EXP(-((A46/T35)^B24)))</f>
        <v>2.0009779546198915E-7</v>
      </c>
      <c r="U46" s="7">
        <f t="shared" si="6"/>
        <v>4.6990495320153571E-2</v>
      </c>
      <c r="V46" s="13">
        <f>V35*A46^0.167</f>
        <v>4.4128197431065781E-2</v>
      </c>
      <c r="W46" s="5">
        <f>W35</f>
        <v>2.8693364818655441E-2</v>
      </c>
      <c r="X46" s="5">
        <f>E27*(1-EXP(-((A46/X35)^B24)))</f>
        <v>6.1724941433584178E-7</v>
      </c>
      <c r="Y46" s="7">
        <f t="shared" si="7"/>
        <v>7.2822179499135553E-2</v>
      </c>
      <c r="Z46" s="13">
        <f>Z35*A46^0.167</f>
        <v>6.5130223134629225E-2</v>
      </c>
      <c r="AA46" s="5">
        <f>AA35</f>
        <v>4.2349458213009394E-2</v>
      </c>
      <c r="AB46" s="5">
        <f>E27*(1-EXP(-((A46/AB35)^B24)))</f>
        <v>1.679582457567439E-6</v>
      </c>
      <c r="AC46" s="7">
        <f t="shared" si="8"/>
        <v>0.10748136093009619</v>
      </c>
      <c r="AD46" s="13">
        <f>AD35*A46^0.167</f>
        <v>9.2451187588637615E-2</v>
      </c>
      <c r="AE46" s="5">
        <f>AE35</f>
        <v>6.0114298970463526E-2</v>
      </c>
      <c r="AF46" s="5">
        <f>E27*(1-EXP(-((A46/AF35)^B24)))</f>
        <v>4.134177996532818E-6</v>
      </c>
      <c r="AG46" s="7">
        <f t="shared" si="9"/>
        <v>0.15256962073709765</v>
      </c>
      <c r="AI46" s="13">
        <v>700000</v>
      </c>
      <c r="AJ46" s="20">
        <f>AJ35*AI46^0.167</f>
        <v>3.653807180444249E-2</v>
      </c>
      <c r="AK46" s="5">
        <f>AK35</f>
        <v>5.9706592439306297E-3</v>
      </c>
      <c r="AL46" s="5">
        <f>E27*(1-EXP(-((AI46/AL35)^B24)))</f>
        <v>2.3598181998581605E-7</v>
      </c>
      <c r="AM46" s="20">
        <f t="shared" si="10"/>
        <v>4.2508967030193107E-2</v>
      </c>
      <c r="AN46" s="7">
        <f>AJ46*AN35^0.67</f>
        <v>2.2964422468711564E-2</v>
      </c>
    </row>
    <row r="47" spans="1:40">
      <c r="A47" s="13">
        <v>200</v>
      </c>
      <c r="B47" s="13">
        <f>B35*A47^0.167</f>
        <v>4.0958240046941569E-2</v>
      </c>
      <c r="C47" s="5">
        <f>C35</f>
        <v>3.5150019118154845E-2</v>
      </c>
      <c r="D47" s="5">
        <f>E27*(1-EXP(-((A47/D35)^B24)))</f>
        <v>8.491058132946157E-7</v>
      </c>
      <c r="E47" s="7">
        <f t="shared" si="2"/>
        <v>7.610910827090972E-2</v>
      </c>
      <c r="F47" s="13">
        <f>F35*A47^0.167</f>
        <v>5.3984827806220978E-2</v>
      </c>
      <c r="G47" s="5">
        <f>G35</f>
        <v>3.8413291193753675E-2</v>
      </c>
      <c r="H47" s="5">
        <f>E27*(1-EXP(-((A47/H35)^B24)))</f>
        <v>1.323551732927285E-6</v>
      </c>
      <c r="I47" s="7">
        <f t="shared" si="3"/>
        <v>9.2399442551707581E-2</v>
      </c>
      <c r="J47" s="13">
        <f>J35*A47^0.167</f>
        <v>7.3123096737682344E-2</v>
      </c>
      <c r="K47" s="5">
        <f>K35</f>
        <v>4.2349458213009394E-2</v>
      </c>
      <c r="L47" s="5">
        <f>E27*(1-EXP(-((A47/L35)^B24)))</f>
        <v>2.155616347592075E-6</v>
      </c>
      <c r="M47" s="7">
        <f t="shared" si="4"/>
        <v>0.11547471056703933</v>
      </c>
      <c r="N47" s="13">
        <f>N35*A47^0.167</f>
        <v>9.9012574058317537E-2</v>
      </c>
      <c r="O47" s="5">
        <f>O35</f>
        <v>4.6683876878621251E-2</v>
      </c>
      <c r="P47" s="5">
        <f>E27*(1-EXP(-((A47/P35)^B24)))</f>
        <v>3.508850575761181E-6</v>
      </c>
      <c r="Q47" s="7">
        <f t="shared" si="5"/>
        <v>0.14569995978751454</v>
      </c>
      <c r="R47" s="13">
        <f>R35*A47^0.167</f>
        <v>3.1969539360308469E-2</v>
      </c>
      <c r="S47" s="5">
        <f>S35</f>
        <v>1.8515253478465502E-2</v>
      </c>
      <c r="T47" s="5">
        <f>E27*(1-EXP(-((A47/T35)^B24)))</f>
        <v>2.5681064625724073E-7</v>
      </c>
      <c r="U47" s="7">
        <f t="shared" si="6"/>
        <v>5.0485049649420223E-2</v>
      </c>
      <c r="V47" s="13">
        <f>V35*A47^0.167</f>
        <v>4.9543672573351127E-2</v>
      </c>
      <c r="W47" s="5">
        <f>W35</f>
        <v>2.8693364818655441E-2</v>
      </c>
      <c r="X47" s="5">
        <f>E27*(1-EXP(-((A47/X35)^B24)))</f>
        <v>7.9219344123619762E-7</v>
      </c>
      <c r="Y47" s="7">
        <f t="shared" si="7"/>
        <v>7.823782958544781E-2</v>
      </c>
      <c r="Z47" s="13">
        <f>Z35*A47^0.167</f>
        <v>7.3123096737682344E-2</v>
      </c>
      <c r="AA47" s="5">
        <f>AA35</f>
        <v>4.2349458213009394E-2</v>
      </c>
      <c r="AB47" s="5">
        <f>E27*(1-EXP(-((A47/AB35)^B24)))</f>
        <v>2.155616347592075E-6</v>
      </c>
      <c r="AC47" s="7">
        <f t="shared" si="8"/>
        <v>0.11547471056703933</v>
      </c>
      <c r="AD47" s="13">
        <f>AD35*A47^0.167</f>
        <v>0.10379692880190915</v>
      </c>
      <c r="AE47" s="5">
        <f>AE35</f>
        <v>6.0114298970463526E-2</v>
      </c>
      <c r="AF47" s="5">
        <f>E27*(1-EXP(-((A47/AF35)^B24)))</f>
        <v>5.3058912604335457E-6</v>
      </c>
      <c r="AG47" s="7">
        <f t="shared" si="9"/>
        <v>0.1639165336636331</v>
      </c>
      <c r="AI47" s="13">
        <v>1000000</v>
      </c>
      <c r="AJ47" s="20">
        <f>AJ35*AI47^0.167</f>
        <v>3.8780575729623158E-2</v>
      </c>
      <c r="AK47" s="5">
        <f>AK35</f>
        <v>5.9706592439306297E-3</v>
      </c>
      <c r="AL47" s="5">
        <f>E27*(1-EXP(-((AI47/AL35)^B24)))</f>
        <v>2.6831392172044968E-7</v>
      </c>
      <c r="AM47" s="20">
        <f t="shared" si="10"/>
        <v>4.4751503287475507E-2</v>
      </c>
      <c r="AN47" s="7">
        <f>AJ47*AN35^0.67</f>
        <v>2.4373851181896462E-2</v>
      </c>
    </row>
    <row r="48" spans="1:40">
      <c r="A48" s="13">
        <v>400</v>
      </c>
      <c r="B48" s="13">
        <f>B35*A48^0.167</f>
        <v>4.5984693511134461E-2</v>
      </c>
      <c r="C48" s="5">
        <f>C35</f>
        <v>3.5150019118154845E-2</v>
      </c>
      <c r="D48" s="5">
        <f>E27*(1-EXP(-((A48/D35)^B24)))</f>
        <v>1.0897635534124965E-6</v>
      </c>
      <c r="E48" s="7">
        <f t="shared" si="2"/>
        <v>8.1135802392842724E-2</v>
      </c>
      <c r="F48" s="13">
        <f>F35*A48^0.167</f>
        <v>6.0609922644999301E-2</v>
      </c>
      <c r="G48" s="5">
        <f>G35</f>
        <v>3.8413291193753675E-2</v>
      </c>
      <c r="H48" s="5">
        <f>E27*(1-EXP(-((A48/H35)^B24)))</f>
        <v>1.6986785367442228E-6</v>
      </c>
      <c r="I48" s="7">
        <f t="shared" si="3"/>
        <v>9.9024912517289732E-2</v>
      </c>
      <c r="J48" s="13">
        <f>J35*A48^0.167</f>
        <v>8.2096867155756773E-2</v>
      </c>
      <c r="K48" s="5">
        <f>K35</f>
        <v>4.2349458213009394E-2</v>
      </c>
      <c r="L48" s="5">
        <f>E27*(1-EXP(-((A48/L35)^B24)))</f>
        <v>2.7665684503031518E-6</v>
      </c>
      <c r="M48" s="7">
        <f t="shared" si="4"/>
        <v>0.12444909193721647</v>
      </c>
      <c r="N48" s="13">
        <f>N35*A48^0.167</f>
        <v>0.11116353794992274</v>
      </c>
      <c r="O48" s="5">
        <f>O35</f>
        <v>4.6683876878621251E-2</v>
      </c>
      <c r="P48" s="5">
        <f>E27*(1-EXP(-((A48/P35)^B24)))</f>
        <v>4.5033354036806743E-6</v>
      </c>
      <c r="Q48" s="7">
        <f t="shared" si="5"/>
        <v>0.1578519181639477</v>
      </c>
      <c r="R48" s="13">
        <f>R35*A48^0.167</f>
        <v>3.5892886693643725E-2</v>
      </c>
      <c r="S48" s="5">
        <f>S35</f>
        <v>1.8515253478465502E-2</v>
      </c>
      <c r="T48" s="5">
        <f>E27*(1-EXP(-((A48/T35)^B24)))</f>
        <v>3.2959735759815538E-7</v>
      </c>
      <c r="U48" s="7">
        <f t="shared" si="6"/>
        <v>5.4408469769466825E-2</v>
      </c>
      <c r="V48" s="13">
        <f>V35*A48^0.167</f>
        <v>5.5623742526302013E-2</v>
      </c>
      <c r="W48" s="5">
        <f>W35</f>
        <v>2.8693364818655441E-2</v>
      </c>
      <c r="X48" s="5">
        <f>E27*(1-EXP(-((A48/X35)^B24)))</f>
        <v>1.0167208496556523E-6</v>
      </c>
      <c r="Y48" s="7">
        <f t="shared" si="7"/>
        <v>8.4318124065807104E-2</v>
      </c>
      <c r="Z48" s="13">
        <f>Z35*A48^0.167</f>
        <v>8.2096867155756773E-2</v>
      </c>
      <c r="AA48" s="5">
        <f>AA35</f>
        <v>4.2349458213009394E-2</v>
      </c>
      <c r="AB48" s="5">
        <f>E27*(1-EXP(-((A48/AB35)^B24)))</f>
        <v>2.7665684503031518E-6</v>
      </c>
      <c r="AC48" s="7">
        <f t="shared" si="8"/>
        <v>0.12444909193721647</v>
      </c>
      <c r="AD48" s="13">
        <f>AD35*A48^0.167</f>
        <v>0.11653503551135254</v>
      </c>
      <c r="AE48" s="5">
        <f>AE35</f>
        <v>6.0114298970463526E-2</v>
      </c>
      <c r="AF48" s="5">
        <f>E27*(1-EXP(-((A48/AF35)^B24)))</f>
        <v>6.8096855643931672E-6</v>
      </c>
      <c r="AG48" s="7">
        <f t="shared" si="9"/>
        <v>0.17665614416738046</v>
      </c>
      <c r="AI48" s="13">
        <v>3000000</v>
      </c>
      <c r="AJ48" s="20">
        <f>AJ35*AI48^0.167</f>
        <v>4.6590084893026629E-2</v>
      </c>
      <c r="AK48" s="5">
        <f>AK35</f>
        <v>5.9706592439306297E-3</v>
      </c>
      <c r="AL48" s="5">
        <f>E27*(1-EXP(-((AI48/AL35)^B24)))</f>
        <v>3.9848013722893715E-7</v>
      </c>
      <c r="AM48" s="20">
        <f t="shared" si="10"/>
        <v>5.2561142617094485E-2</v>
      </c>
      <c r="AN48" s="7">
        <f>AJ48*AN35^0.67</f>
        <v>2.9282179915320929E-2</v>
      </c>
    </row>
    <row r="49" spans="1:40">
      <c r="A49" s="13">
        <v>700</v>
      </c>
      <c r="B49" s="13">
        <f>B35*A49^0.167</f>
        <v>5.0489451230810334E-2</v>
      </c>
      <c r="C49" s="5">
        <f>C35</f>
        <v>3.5150019118154845E-2</v>
      </c>
      <c r="D49" s="5">
        <f>E27*(1-EXP(-((A49/D35)^B24)))</f>
        <v>1.332986157287143E-6</v>
      </c>
      <c r="E49" s="7">
        <f t="shared" si="2"/>
        <v>8.5640803335122473E-2</v>
      </c>
      <c r="F49" s="13">
        <f>F35*A49^0.167</f>
        <v>6.6547398706635064E-2</v>
      </c>
      <c r="G49" s="5">
        <f>G35</f>
        <v>3.8413291193753675E-2</v>
      </c>
      <c r="H49" s="5">
        <f>E27*(1-EXP(-((A49/H35)^B24)))</f>
        <v>2.0778030112723396E-6</v>
      </c>
      <c r="I49" s="7">
        <f t="shared" si="3"/>
        <v>0.1049627677034</v>
      </c>
      <c r="J49" s="13">
        <f>J35*A49^0.167</f>
        <v>9.0139249693145046E-2</v>
      </c>
      <c r="K49" s="5">
        <f>K35</f>
        <v>4.2349458213009394E-2</v>
      </c>
      <c r="L49" s="5">
        <f>E27*(1-EXP(-((A49/L35)^B24)))</f>
        <v>3.3840304443822385E-6</v>
      </c>
      <c r="M49" s="7">
        <f t="shared" si="4"/>
        <v>0.13249209193659883</v>
      </c>
      <c r="N49" s="13">
        <f>N35*A49^0.167</f>
        <v>0.12205335296206682</v>
      </c>
      <c r="O49" s="5">
        <f>O35</f>
        <v>4.6683876878621251E-2</v>
      </c>
      <c r="P49" s="5">
        <f>E27*(1-EXP(-((A49/P35)^B24)))</f>
        <v>5.5084143134747258E-6</v>
      </c>
      <c r="Q49" s="7">
        <f t="shared" si="5"/>
        <v>0.16874273825500155</v>
      </c>
      <c r="R49" s="13">
        <f>R35*A49^0.167</f>
        <v>3.940902969839144E-2</v>
      </c>
      <c r="S49" s="5">
        <f>S35</f>
        <v>1.8515253478465502E-2</v>
      </c>
      <c r="T49" s="5">
        <f>E27*(1-EXP(-((A49/T35)^B24)))</f>
        <v>4.0315988887452735E-7</v>
      </c>
      <c r="U49" s="7">
        <f t="shared" si="6"/>
        <v>5.7924686336745815E-2</v>
      </c>
      <c r="V49" s="13">
        <f>V35*A49^0.167</f>
        <v>6.1072761850133113E-2</v>
      </c>
      <c r="W49" s="5">
        <f>W35</f>
        <v>2.8693364818655441E-2</v>
      </c>
      <c r="X49" s="5">
        <f>E27*(1-EXP(-((A49/X35)^B24)))</f>
        <v>1.2436412327229662E-6</v>
      </c>
      <c r="Y49" s="7">
        <f t="shared" si="7"/>
        <v>8.9767370310021272E-2</v>
      </c>
      <c r="Z49" s="13">
        <f>Z35*A49^0.167</f>
        <v>9.0139249693145046E-2</v>
      </c>
      <c r="AA49" s="5">
        <f>AA35</f>
        <v>4.2349458213009394E-2</v>
      </c>
      <c r="AB49" s="5">
        <f>E27*(1-EXP(-((A49/AB35)^B24)))</f>
        <v>3.3840304443822385E-6</v>
      </c>
      <c r="AC49" s="7">
        <f t="shared" si="8"/>
        <v>0.13249209193659883</v>
      </c>
      <c r="AD49" s="13">
        <f>AD35*A49^0.167</f>
        <v>0.12795105377197999</v>
      </c>
      <c r="AE49" s="5">
        <f>AE35</f>
        <v>6.0114298970463526E-2</v>
      </c>
      <c r="AF49" s="5">
        <f>E27*(1-EXP(-((A49/AF35)^B24)))</f>
        <v>8.3294945712881788E-6</v>
      </c>
      <c r="AG49" s="7">
        <f t="shared" si="9"/>
        <v>0.18807368223701482</v>
      </c>
      <c r="AI49" s="13">
        <v>7000000</v>
      </c>
      <c r="AJ49" s="20">
        <f>AJ35*AI49^0.167</f>
        <v>5.3671733807984047E-2</v>
      </c>
      <c r="AK49" s="5">
        <f>AK35</f>
        <v>5.9706592439306297E-3</v>
      </c>
      <c r="AL49" s="5">
        <f>E27*(1-EXP(-((AI49/AL35)^B24)))</f>
        <v>5.4060259238931174E-7</v>
      </c>
      <c r="AM49" s="20">
        <f t="shared" si="10"/>
        <v>5.9642933654507062E-2</v>
      </c>
      <c r="AN49" s="7">
        <f>AJ49*AN35^0.67</f>
        <v>3.3733043615205661E-2</v>
      </c>
    </row>
    <row r="50" spans="1:40" ht="15.75" thickBot="1">
      <c r="A50" s="13">
        <v>1000</v>
      </c>
      <c r="B50" s="14">
        <f>B35*A50^0.167</f>
        <v>5.3588213343143364E-2</v>
      </c>
      <c r="C50" s="15">
        <f>C35</f>
        <v>3.5150019118154845E-2</v>
      </c>
      <c r="D50" s="15">
        <f>E27*(1-EXP(-((A50/D35)^B24)))</f>
        <v>1.5156191772844302E-6</v>
      </c>
      <c r="E50" s="19">
        <f t="shared" si="2"/>
        <v>8.8739748080475495E-2</v>
      </c>
      <c r="F50" s="14">
        <f>F35*A50^0.167</f>
        <v>7.0631708453709557E-2</v>
      </c>
      <c r="G50" s="15">
        <f>G35</f>
        <v>3.8413291193753675E-2</v>
      </c>
      <c r="H50" s="15">
        <f>E27*(1-EXP(-((A50/H35)^B24)))</f>
        <v>2.3624829466578045E-6</v>
      </c>
      <c r="I50" s="19">
        <f t="shared" si="3"/>
        <v>0.10904736213040989</v>
      </c>
      <c r="J50" s="14">
        <f>J35*A50^0.167</f>
        <v>9.5671496231265363E-2</v>
      </c>
      <c r="K50" s="15">
        <f>K35</f>
        <v>4.2349458213009394E-2</v>
      </c>
      <c r="L50" s="15">
        <f>E27*(1-EXP(-((A50/L35)^B24)))</f>
        <v>3.8476744932889375E-6</v>
      </c>
      <c r="M50" s="19">
        <f t="shared" si="4"/>
        <v>0.13802480211876805</v>
      </c>
      <c r="N50" s="14">
        <f>N35*A50^0.167</f>
        <v>0.12954430991687849</v>
      </c>
      <c r="O50" s="15">
        <f>O35</f>
        <v>4.6683876878621251E-2</v>
      </c>
      <c r="P50" s="15">
        <f>E27*(1-EXP(-((A50/P35)^B24)))</f>
        <v>6.2631131453214066E-6</v>
      </c>
      <c r="Q50" s="19">
        <f t="shared" si="5"/>
        <v>0.17623444990864506</v>
      </c>
      <c r="R50" s="14">
        <f>R35*A50^0.167</f>
        <v>4.1827737074609884E-2</v>
      </c>
      <c r="S50" s="15">
        <f>S35</f>
        <v>1.8515253478465502E-2</v>
      </c>
      <c r="T50" s="15">
        <f>E27*(1-EXP(-((A50/T35)^B24)))</f>
        <v>4.5839718908762127E-7</v>
      </c>
      <c r="U50" s="19">
        <f t="shared" si="6"/>
        <v>6.0343448950264479E-2</v>
      </c>
      <c r="V50" s="14">
        <f>V35*A50^0.167</f>
        <v>6.48210687915491E-2</v>
      </c>
      <c r="W50" s="15">
        <f>W35</f>
        <v>2.8693364818655441E-2</v>
      </c>
      <c r="X50" s="15">
        <f>E27*(1-EXP(-((A50/X35)^B24)))</f>
        <v>1.4140331205613241E-6</v>
      </c>
      <c r="Y50" s="19">
        <f t="shared" si="7"/>
        <v>9.3515847643325101E-2</v>
      </c>
      <c r="Z50" s="14">
        <f>Z35*A50^0.167</f>
        <v>9.5671496231265363E-2</v>
      </c>
      <c r="AA50" s="15">
        <f>AA35</f>
        <v>4.2349458213009394E-2</v>
      </c>
      <c r="AB50" s="15">
        <f>E27*(1-EXP(-((A50/AB35)^B24)))</f>
        <v>3.8476744932889375E-6</v>
      </c>
      <c r="AC50" s="19">
        <f t="shared" si="8"/>
        <v>0.13802480211876805</v>
      </c>
      <c r="AD50" s="14">
        <f>AD35*A50^0.167</f>
        <v>0.13580397884833229</v>
      </c>
      <c r="AE50" s="15">
        <f>AE35</f>
        <v>6.0114298970463526E-2</v>
      </c>
      <c r="AF50" s="15">
        <f>E27*(1-EXP(-((A50/AF35)^B24)))</f>
        <v>9.4706933080285659E-6</v>
      </c>
      <c r="AG50" s="19">
        <f t="shared" si="9"/>
        <v>0.19592774851210384</v>
      </c>
      <c r="AI50" s="13">
        <v>10000000</v>
      </c>
      <c r="AJ50" s="20">
        <f>AJ35*AI50^0.167</f>
        <v>5.6965806751401449E-2</v>
      </c>
      <c r="AK50" s="5">
        <f>AK35</f>
        <v>5.9706592439306297E-3</v>
      </c>
      <c r="AL50" s="5">
        <f>E27*(1-EXP(-((AI50/AL35)^B24)))</f>
        <v>6.1467100447110932E-7</v>
      </c>
      <c r="AM50" s="20">
        <f t="shared" si="10"/>
        <v>6.2937080666336548E-2</v>
      </c>
      <c r="AN50" s="7">
        <f>AJ50*AN35^0.67</f>
        <v>3.5803390488468742E-2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6.8437399977025304E-2</v>
      </c>
      <c r="AK51" s="5">
        <f>AK35</f>
        <v>5.9706592439306297E-3</v>
      </c>
      <c r="AL51" s="5">
        <f>E27*(1-EXP(-((AI51/AL35)^B24)))</f>
        <v>9.1286375775951486E-7</v>
      </c>
      <c r="AM51" s="20">
        <f t="shared" si="10"/>
        <v>7.4408972084713698E-2</v>
      </c>
      <c r="AN51" s="7">
        <f>AJ51*AN35^0.67</f>
        <v>4.3013363544310339E-2</v>
      </c>
    </row>
    <row r="52" spans="1:40">
      <c r="AI52" s="13">
        <v>70000000</v>
      </c>
      <c r="AJ52" s="20">
        <f>AJ35*AI52^0.167</f>
        <v>7.8839820157254478E-2</v>
      </c>
      <c r="AK52" s="5">
        <f>AK35</f>
        <v>5.9706592439306297E-3</v>
      </c>
      <c r="AL52" s="5">
        <f>E27*(1-EXP(-((AI52/AL35)^B24)))</f>
        <v>1.2384462331732462E-6</v>
      </c>
      <c r="AM52" s="20">
        <f t="shared" si="10"/>
        <v>8.4811717847418283E-2</v>
      </c>
      <c r="AN52" s="7">
        <f>AJ52*AN35^0.67</f>
        <v>4.955135419128226E-2</v>
      </c>
    </row>
    <row r="53" spans="1:40">
      <c r="AI53" s="13">
        <v>100000000</v>
      </c>
      <c r="AJ53" s="20">
        <f>AJ35*AI53^0.167</f>
        <v>8.3678570464315996E-2</v>
      </c>
      <c r="AK53" s="5">
        <f>AK35</f>
        <v>5.9706592439306297E-3</v>
      </c>
      <c r="AL53" s="5">
        <f>E27*(1-EXP(-((AI53/AL35)^B24)))</f>
        <v>1.4081263547904031E-6</v>
      </c>
      <c r="AM53" s="20">
        <f t="shared" si="10"/>
        <v>8.9650637834601421E-2</v>
      </c>
      <c r="AN53" s="7">
        <f>AJ53*AN35^0.67</f>
        <v>5.2592541117256225E-2</v>
      </c>
    </row>
    <row r="54" spans="1:40" ht="15.75" thickBot="1">
      <c r="AI54" s="14">
        <v>300000000</v>
      </c>
      <c r="AJ54" s="21">
        <f>AJ35*AI54^0.167</f>
        <v>0.10052949519987626</v>
      </c>
      <c r="AK54" s="15">
        <f>AK35</f>
        <v>5.9706592439306297E-3</v>
      </c>
      <c r="AL54" s="15">
        <f>E27*(1-EXP(-((AI54/AL35)^B24)))</f>
        <v>2.0912421878863436E-6</v>
      </c>
      <c r="AM54" s="21">
        <f t="shared" si="10"/>
        <v>0.10650224568599478</v>
      </c>
      <c r="AN54" s="19">
        <f>AJ54*AN35^0.67</f>
        <v>6.3183460000086206E-2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54"/>
  <sheetViews>
    <sheetView tabSelected="1" zoomScale="84" zoomScaleNormal="84" workbookViewId="0">
      <selection activeCell="H7" sqref="H7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96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0.7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1.9</v>
      </c>
      <c r="L4" s="11" t="s">
        <v>2</v>
      </c>
      <c r="M4" s="1">
        <v>1.9</v>
      </c>
      <c r="N4" s="11" t="s">
        <v>2</v>
      </c>
      <c r="O4" s="1">
        <v>1.9</v>
      </c>
      <c r="P4" s="11" t="s">
        <v>2</v>
      </c>
      <c r="Q4" s="1">
        <v>1.9</v>
      </c>
      <c r="S4" s="11" t="s">
        <v>2</v>
      </c>
      <c r="T4" s="1">
        <v>1.5</v>
      </c>
      <c r="U4" s="11" t="s">
        <v>2</v>
      </c>
      <c r="V4" s="1">
        <v>1.7</v>
      </c>
      <c r="W4" s="11" t="s">
        <v>2</v>
      </c>
      <c r="X4" s="1">
        <v>1.9</v>
      </c>
      <c r="Y4" s="11" t="s">
        <v>2</v>
      </c>
      <c r="Z4" s="1">
        <v>2.1</v>
      </c>
    </row>
    <row r="5" spans="1:26">
      <c r="A5" s="26" t="s">
        <v>68</v>
      </c>
      <c r="B5" s="2">
        <v>0.39</v>
      </c>
      <c r="D5" s="13">
        <f>AI38</f>
        <v>1000</v>
      </c>
      <c r="E5" s="20">
        <f>AM38</f>
        <v>4.3081238805037702E-3</v>
      </c>
      <c r="F5" s="7">
        <f>AN38</f>
        <v>2.217000977951006E-3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0.74</v>
      </c>
      <c r="D6" s="13">
        <f t="shared" ref="D6:D21" si="0">AI39</f>
        <v>3000</v>
      </c>
      <c r="E6" s="20">
        <f t="shared" ref="E6:F21" si="1">AM39</f>
        <v>5.0184629526996991E-3</v>
      </c>
      <c r="F6" s="7">
        <f t="shared" si="1"/>
        <v>2.6634535931285945E-3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125</v>
      </c>
      <c r="D7" s="13">
        <f t="shared" si="0"/>
        <v>7000</v>
      </c>
      <c r="E7" s="20">
        <f t="shared" si="1"/>
        <v>5.6625972216902644E-3</v>
      </c>
      <c r="F7" s="7">
        <f t="shared" si="1"/>
        <v>3.0682960245413285E-3</v>
      </c>
      <c r="J7" s="6">
        <v>1</v>
      </c>
      <c r="K7" s="2">
        <v>3.2480000000000002E-2</v>
      </c>
      <c r="L7" s="6">
        <v>1</v>
      </c>
      <c r="M7" s="2">
        <v>3.8710000000000001E-2</v>
      </c>
      <c r="N7" s="6">
        <v>1</v>
      </c>
      <c r="O7" s="2">
        <v>5.2159999999999998E-2</v>
      </c>
      <c r="P7" s="6"/>
      <c r="Q7" s="16"/>
      <c r="S7" s="6">
        <v>1.01488</v>
      </c>
      <c r="T7" s="2">
        <v>3.1130000000000001E-2</v>
      </c>
      <c r="U7" s="6">
        <v>1.01488</v>
      </c>
      <c r="V7" s="2">
        <v>3.2050000000000002E-2</v>
      </c>
      <c r="W7" s="6">
        <v>1</v>
      </c>
      <c r="X7" s="2">
        <v>5.2159999999999998E-2</v>
      </c>
      <c r="Y7" s="6">
        <v>1.01488</v>
      </c>
      <c r="Z7" s="2">
        <v>7.3580000000000007E-2</v>
      </c>
    </row>
    <row r="8" spans="1:26">
      <c r="A8" s="10"/>
      <c r="B8" s="5"/>
      <c r="D8" s="13">
        <f t="shared" si="0"/>
        <v>10000</v>
      </c>
      <c r="E8" s="20">
        <f t="shared" si="1"/>
        <v>5.9622202981188047E-3</v>
      </c>
      <c r="F8" s="7">
        <f t="shared" si="1"/>
        <v>3.2566109940743841E-3</v>
      </c>
      <c r="J8" s="6">
        <v>1.7782794100389201</v>
      </c>
      <c r="K8" s="2">
        <v>3.5224014616376698E-2</v>
      </c>
      <c r="L8" s="6">
        <v>1.7782794100389201</v>
      </c>
      <c r="M8" s="2">
        <v>4.2042370028312501E-2</v>
      </c>
      <c r="N8" s="6">
        <v>1.7782794100389201</v>
      </c>
      <c r="O8" s="2">
        <v>5.56146948520592E-2</v>
      </c>
      <c r="P8" s="6"/>
      <c r="Q8" s="16"/>
      <c r="S8" s="6">
        <v>1.7782794100389201</v>
      </c>
      <c r="T8" s="2">
        <v>3.0922944911888999E-2</v>
      </c>
      <c r="U8" s="6">
        <v>1.7782794100389201</v>
      </c>
      <c r="V8" s="2">
        <v>3.4097538292567002E-2</v>
      </c>
      <c r="W8" s="6">
        <v>1.7782794100389201</v>
      </c>
      <c r="X8" s="2">
        <v>5.56146948520592E-2</v>
      </c>
      <c r="Y8" s="6">
        <v>1.7782794100389201</v>
      </c>
      <c r="Z8" s="2">
        <v>7.8573117762936906E-2</v>
      </c>
    </row>
    <row r="9" spans="1:26" ht="15.75" thickBot="1">
      <c r="C9" s="5"/>
      <c r="D9" s="13">
        <f t="shared" si="0"/>
        <v>30000</v>
      </c>
      <c r="E9" s="20">
        <f t="shared" si="1"/>
        <v>7.0056563436803236E-3</v>
      </c>
      <c r="F9" s="7">
        <f t="shared" si="1"/>
        <v>3.9124169722315697E-3</v>
      </c>
      <c r="J9" s="6">
        <v>3.16227766016838</v>
      </c>
      <c r="K9" s="2">
        <v>3.7685170772297702E-2</v>
      </c>
      <c r="L9" s="6">
        <v>3.16227766016838</v>
      </c>
      <c r="M9" s="2">
        <v>4.5521228966159302E-2</v>
      </c>
      <c r="N9" s="6">
        <v>3.16227766016838</v>
      </c>
      <c r="O9" s="2">
        <v>5.9724305265951599E-2</v>
      </c>
      <c r="P9" s="6"/>
      <c r="Q9" s="16"/>
      <c r="S9" s="6">
        <v>3.16227766016838</v>
      </c>
      <c r="T9" s="2">
        <v>3.2134446573111403E-2</v>
      </c>
      <c r="U9" s="6">
        <v>3.16227766016838</v>
      </c>
      <c r="V9" s="2">
        <v>3.6005321949923598E-2</v>
      </c>
      <c r="W9" s="6">
        <v>3.16227766016838</v>
      </c>
      <c r="X9" s="2">
        <v>5.9724305265951599E-2</v>
      </c>
      <c r="Y9" s="6">
        <v>3.16227766016838</v>
      </c>
      <c r="Z9" s="2">
        <v>8.5750359928928502E-2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7.9518424431677583E-3</v>
      </c>
      <c r="F10" s="7">
        <f t="shared" si="1"/>
        <v>4.5071006580389671E-3</v>
      </c>
      <c r="J10" s="6">
        <v>5.6234132519034903</v>
      </c>
      <c r="K10" s="2">
        <v>4.0210274333212302E-2</v>
      </c>
      <c r="L10" s="6">
        <v>5.6234132519034903</v>
      </c>
      <c r="M10" s="2">
        <v>4.9174233943890998E-2</v>
      </c>
      <c r="N10" s="6">
        <v>5.6234132519034903</v>
      </c>
      <c r="O10" s="2">
        <v>6.4573043786997797E-2</v>
      </c>
      <c r="P10" s="6"/>
      <c r="Q10" s="16"/>
      <c r="S10" s="6">
        <v>5.6234132519034903</v>
      </c>
      <c r="T10" s="2">
        <v>3.4133051304805997E-2</v>
      </c>
      <c r="U10" s="6">
        <v>5.6234132519034903</v>
      </c>
      <c r="V10" s="2">
        <v>3.9898507778402897E-2</v>
      </c>
      <c r="W10" s="6">
        <v>5.6234132519034903</v>
      </c>
      <c r="X10" s="2">
        <v>6.4573043786997797E-2</v>
      </c>
      <c r="Y10" s="6">
        <v>5.6234132519034903</v>
      </c>
      <c r="Z10" s="2">
        <v>9.2348392162711901E-2</v>
      </c>
    </row>
    <row r="11" spans="1:26">
      <c r="A11" s="29" t="s">
        <v>70</v>
      </c>
      <c r="B11" s="7">
        <v>4500000000000</v>
      </c>
      <c r="D11" s="13">
        <f t="shared" si="0"/>
        <v>100000</v>
      </c>
      <c r="E11" s="20">
        <f t="shared" si="1"/>
        <v>8.3919668335495599E-3</v>
      </c>
      <c r="F11" s="7">
        <f t="shared" si="1"/>
        <v>4.7837214652597781E-3</v>
      </c>
      <c r="J11" s="6">
        <v>10</v>
      </c>
      <c r="K11" s="2">
        <v>4.2910526315789503E-2</v>
      </c>
      <c r="L11" s="6">
        <v>10</v>
      </c>
      <c r="M11" s="2">
        <v>5.3085789473684197E-2</v>
      </c>
      <c r="N11" s="6">
        <v>10</v>
      </c>
      <c r="O11" s="2">
        <v>6.9538421052631597E-2</v>
      </c>
      <c r="P11" s="6"/>
      <c r="Q11" s="16"/>
      <c r="S11" s="6">
        <v>10</v>
      </c>
      <c r="T11" s="2">
        <v>3.6411304541820802E-2</v>
      </c>
      <c r="U11" s="6">
        <v>10</v>
      </c>
      <c r="V11" s="2">
        <v>4.3747918161705902E-2</v>
      </c>
      <c r="W11" s="6">
        <v>10</v>
      </c>
      <c r="X11" s="2">
        <v>6.9538421052631597E-2</v>
      </c>
      <c r="Y11" s="6">
        <v>10</v>
      </c>
      <c r="Z11" s="2">
        <v>0.100029138857387</v>
      </c>
    </row>
    <row r="12" spans="1:26">
      <c r="A12" s="29" t="s">
        <v>73</v>
      </c>
      <c r="B12" s="7">
        <v>500000000000</v>
      </c>
      <c r="D12" s="13">
        <f t="shared" si="0"/>
        <v>300000</v>
      </c>
      <c r="E12" s="20">
        <f t="shared" si="1"/>
        <v>9.9246981846905814E-3</v>
      </c>
      <c r="F12" s="7">
        <f t="shared" si="1"/>
        <v>5.7470520996108065E-3</v>
      </c>
      <c r="J12" s="6">
        <v>17.7827941003892</v>
      </c>
      <c r="K12" s="2">
        <v>4.5831664630489898E-2</v>
      </c>
      <c r="L12" s="6">
        <v>17.7827941003892</v>
      </c>
      <c r="M12" s="2">
        <v>5.7183140937368801E-2</v>
      </c>
      <c r="N12" s="6">
        <v>17.7827941003892</v>
      </c>
      <c r="O12" s="2">
        <v>7.4254098011636502E-2</v>
      </c>
      <c r="P12" s="6"/>
      <c r="Q12" s="16"/>
      <c r="S12" s="6">
        <v>17.7827941003892</v>
      </c>
      <c r="T12" s="2">
        <v>3.8119617030870898E-2</v>
      </c>
      <c r="U12" s="6">
        <v>17.7827941003892</v>
      </c>
      <c r="V12" s="2">
        <v>4.7412790981565298E-2</v>
      </c>
      <c r="W12" s="6">
        <v>17.7827941003892</v>
      </c>
      <c r="X12" s="2">
        <v>7.4254098011636502E-2</v>
      </c>
      <c r="Y12" s="6">
        <v>17.7827941003892</v>
      </c>
      <c r="Z12" s="2">
        <v>0.108213835794603</v>
      </c>
    </row>
    <row r="13" spans="1:26">
      <c r="A13" s="29" t="s">
        <v>72</v>
      </c>
      <c r="B13" s="2">
        <v>3.5</v>
      </c>
      <c r="D13" s="13">
        <f t="shared" si="0"/>
        <v>700000</v>
      </c>
      <c r="E13" s="20">
        <f t="shared" si="1"/>
        <v>1.1314576601117864E-2</v>
      </c>
      <c r="F13" s="7">
        <f t="shared" si="1"/>
        <v>6.6205985925794023E-3</v>
      </c>
      <c r="J13" s="6">
        <v>31.6227766016838</v>
      </c>
      <c r="K13" s="2">
        <v>4.9061962456300803E-2</v>
      </c>
      <c r="L13" s="6">
        <v>31.6227766016838</v>
      </c>
      <c r="M13" s="2">
        <v>6.1177433569530697E-2</v>
      </c>
      <c r="N13" s="6">
        <v>31.6227766016838</v>
      </c>
      <c r="O13" s="2">
        <v>7.8848352086827805E-2</v>
      </c>
      <c r="P13" s="6"/>
      <c r="Q13" s="16"/>
      <c r="S13" s="6">
        <v>31.6227766016838</v>
      </c>
      <c r="T13" s="2">
        <v>3.9497018905892703E-2</v>
      </c>
      <c r="U13" s="6">
        <v>31.6227766016838</v>
      </c>
      <c r="V13" s="2">
        <v>5.0809219529345799E-2</v>
      </c>
      <c r="W13" s="6">
        <v>31.6227766016838</v>
      </c>
      <c r="X13" s="2">
        <v>7.8848352086827805E-2</v>
      </c>
      <c r="Y13" s="6">
        <v>31.6227766016838</v>
      </c>
      <c r="Z13" s="2">
        <v>0.114503993663849</v>
      </c>
    </row>
    <row r="14" spans="1:26" ht="15.75" thickBot="1">
      <c r="A14" s="30" t="s">
        <v>71</v>
      </c>
      <c r="B14" s="4">
        <v>0.19500000000000001</v>
      </c>
      <c r="D14" s="13">
        <f t="shared" si="0"/>
        <v>1000000</v>
      </c>
      <c r="E14" s="20">
        <f t="shared" si="1"/>
        <v>1.1961087296000577E-2</v>
      </c>
      <c r="F14" s="7">
        <f t="shared" si="1"/>
        <v>7.0269341652491072E-3</v>
      </c>
      <c r="J14" s="6">
        <v>56.234132519034901</v>
      </c>
      <c r="K14" s="2">
        <v>5.2395193494385102E-2</v>
      </c>
      <c r="L14" s="6">
        <v>56.234132519034901</v>
      </c>
      <c r="M14" s="2">
        <v>6.5070089308809295E-2</v>
      </c>
      <c r="N14" s="6">
        <v>56.234132519034901</v>
      </c>
      <c r="O14" s="2">
        <v>8.3469433790303998E-2</v>
      </c>
      <c r="P14" s="6"/>
      <c r="Q14" s="16"/>
      <c r="S14" s="6">
        <v>56.234132519034901</v>
      </c>
      <c r="T14" s="2">
        <v>4.1551841770064303E-2</v>
      </c>
      <c r="U14" s="6">
        <v>56.234132519034901</v>
      </c>
      <c r="V14" s="2">
        <v>5.4763587934052803E-2</v>
      </c>
      <c r="W14" s="6">
        <v>56.234132519034901</v>
      </c>
      <c r="X14" s="2">
        <v>8.3469433790303998E-2</v>
      </c>
      <c r="Y14" s="6">
        <v>56.234132519034901</v>
      </c>
      <c r="Z14" s="2">
        <v>0.120780754874344</v>
      </c>
    </row>
    <row r="15" spans="1:26" ht="15.75" thickBot="1">
      <c r="D15" s="13">
        <f t="shared" si="0"/>
        <v>3000000</v>
      </c>
      <c r="E15" s="20">
        <f t="shared" si="1"/>
        <v>1.4212558314623544E-2</v>
      </c>
      <c r="F15" s="7">
        <f t="shared" si="1"/>
        <v>8.4419958481066724E-3</v>
      </c>
      <c r="J15" s="6">
        <v>100</v>
      </c>
      <c r="K15" s="2">
        <v>5.5718947368421097E-2</v>
      </c>
      <c r="L15" s="6">
        <v>100</v>
      </c>
      <c r="M15" s="2">
        <v>6.9148947368421101E-2</v>
      </c>
      <c r="N15" s="6">
        <v>100</v>
      </c>
      <c r="O15" s="2">
        <v>8.8062631578947406E-2</v>
      </c>
      <c r="P15" s="6"/>
      <c r="Q15" s="16"/>
      <c r="S15" s="6">
        <v>100</v>
      </c>
      <c r="T15" s="2">
        <v>4.3007050932572503E-2</v>
      </c>
      <c r="U15" s="6">
        <v>100</v>
      </c>
      <c r="V15" s="2">
        <v>5.7395191351880599E-2</v>
      </c>
      <c r="W15" s="6">
        <v>100</v>
      </c>
      <c r="X15" s="2">
        <v>8.8062631578947406E-2</v>
      </c>
      <c r="Y15" s="6">
        <v>100</v>
      </c>
      <c r="Z15" s="2">
        <v>0.12839967592078699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1.6254189056118799E-2</v>
      </c>
      <c r="F16" s="7">
        <f t="shared" si="1"/>
        <v>9.7251712463718876E-3</v>
      </c>
      <c r="J16" s="6">
        <v>177.82794100389199</v>
      </c>
      <c r="K16" s="2">
        <v>5.9133127407164601E-2</v>
      </c>
      <c r="L16" s="6">
        <v>177.82794100389199</v>
      </c>
      <c r="M16" s="2">
        <v>7.3613056565822399E-2</v>
      </c>
      <c r="N16" s="6">
        <v>177.82794100389199</v>
      </c>
      <c r="O16" s="2">
        <v>9.2663560949238194E-2</v>
      </c>
      <c r="P16" s="6"/>
      <c r="Q16" s="16"/>
      <c r="S16" s="6">
        <v>177.82794100389199</v>
      </c>
      <c r="T16" s="2">
        <v>4.4257559157418302E-2</v>
      </c>
      <c r="U16" s="6">
        <v>177.82794100389199</v>
      </c>
      <c r="V16" s="2">
        <v>6.0542678666110898E-2</v>
      </c>
      <c r="W16" s="6">
        <v>177.82794100389199</v>
      </c>
      <c r="X16" s="2">
        <v>9.2663560949238194E-2</v>
      </c>
      <c r="Y16" s="6">
        <v>177.82794100389199</v>
      </c>
      <c r="Z16" s="2">
        <v>0.13764905416043799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1.7203866549406817E-2</v>
      </c>
      <c r="F17" s="7">
        <f t="shared" si="1"/>
        <v>1.0322048246607885E-2</v>
      </c>
      <c r="J17" s="6">
        <v>316.22776601683802</v>
      </c>
      <c r="K17" s="2">
        <v>6.2321023373791903E-2</v>
      </c>
      <c r="L17" s="6">
        <v>316.22776601683802</v>
      </c>
      <c r="M17" s="2">
        <v>7.8358585882476794E-2</v>
      </c>
      <c r="N17" s="6">
        <v>316.22776601683802</v>
      </c>
      <c r="O17" s="2">
        <v>9.8042895548779402E-2</v>
      </c>
      <c r="P17" s="6"/>
      <c r="Q17" s="16"/>
      <c r="S17" s="6">
        <v>316.22776601683802</v>
      </c>
      <c r="T17" s="2">
        <v>4.6302284112892798E-2</v>
      </c>
      <c r="U17" s="6">
        <v>316.22776601683802</v>
      </c>
      <c r="V17" s="2">
        <v>6.4692696881978706E-2</v>
      </c>
      <c r="W17" s="6">
        <v>316.22776601683802</v>
      </c>
      <c r="X17" s="2">
        <v>9.8042895548779402E-2</v>
      </c>
      <c r="Y17" s="6">
        <v>316.22776601683802</v>
      </c>
      <c r="Z17" s="2">
        <v>0.146588665238402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2.0511115295687533E-2</v>
      </c>
      <c r="F18" s="7">
        <f t="shared" si="1"/>
        <v>1.2400669537044303E-2</v>
      </c>
      <c r="J18" s="6">
        <v>562.34132519034904</v>
      </c>
      <c r="K18" s="2">
        <v>6.5617883526600904E-2</v>
      </c>
      <c r="L18" s="6">
        <v>562.34132519034904</v>
      </c>
      <c r="M18" s="2">
        <v>8.3588372003278399E-2</v>
      </c>
      <c r="N18" s="6">
        <v>562.34132519034904</v>
      </c>
      <c r="O18" s="2">
        <v>0.104520189816234</v>
      </c>
      <c r="P18" s="6"/>
      <c r="Q18" s="16"/>
      <c r="S18" s="6">
        <v>562.34132519034904</v>
      </c>
      <c r="T18" s="2">
        <v>4.8381967604349999E-2</v>
      </c>
      <c r="U18" s="6">
        <v>562.34132519034904</v>
      </c>
      <c r="V18" s="2">
        <v>6.8132443030267498E-2</v>
      </c>
      <c r="W18" s="6">
        <v>562.34132519034904</v>
      </c>
      <c r="X18" s="2">
        <v>0.104520189816234</v>
      </c>
      <c r="Y18" s="6">
        <v>562.34132519034904</v>
      </c>
      <c r="Z18" s="2">
        <v>0.15341195892267201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2.3510124494171388E-2</v>
      </c>
      <c r="F19" s="7">
        <f t="shared" si="1"/>
        <v>1.428555959838222E-2</v>
      </c>
      <c r="J19" s="6">
        <v>1000</v>
      </c>
      <c r="K19" s="2">
        <v>7.0290000000000005E-2</v>
      </c>
      <c r="L19" s="6">
        <v>1000</v>
      </c>
      <c r="M19" s="2">
        <v>8.949E-2</v>
      </c>
      <c r="N19" s="6">
        <v>1000</v>
      </c>
      <c r="O19" s="2">
        <v>0.11119</v>
      </c>
      <c r="P19" s="6"/>
      <c r="Q19" s="16"/>
      <c r="S19" s="6">
        <v>961.29309999999998</v>
      </c>
      <c r="T19" s="2">
        <v>5.0290000000000001E-2</v>
      </c>
      <c r="U19" s="6">
        <v>961.29309999999998</v>
      </c>
      <c r="V19" s="2">
        <v>7.0349999999999996E-2</v>
      </c>
      <c r="W19" s="6">
        <v>1000</v>
      </c>
      <c r="X19" s="2">
        <v>0.11119</v>
      </c>
      <c r="Y19" s="6">
        <v>961.29309999999998</v>
      </c>
      <c r="Z19" s="2">
        <v>0.16256999999999999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2.490513288375331E-2</v>
      </c>
      <c r="F20" s="7">
        <f t="shared" si="1"/>
        <v>1.5162327908550127E-2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2.9763246187574696E-2</v>
      </c>
      <c r="F21" s="19">
        <f t="shared" si="1"/>
        <v>1.8215669343342188E-2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0.22737940026075615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5.0528755613501364E-14</v>
      </c>
      <c r="C26" s="5"/>
      <c r="D26" s="5" t="s">
        <v>75</v>
      </c>
      <c r="E26" s="7">
        <f>B26*B12</f>
        <v>2.5264377806750681E-2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9.3316666666666659E-2</v>
      </c>
      <c r="C27" s="15"/>
      <c r="D27" s="15" t="s">
        <v>76</v>
      </c>
      <c r="E27" s="19">
        <f>B26*B17</f>
        <v>0.15663914240185423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1.2201834862385321</v>
      </c>
      <c r="C32" s="5">
        <f>B32</f>
        <v>1.2201834862385321</v>
      </c>
      <c r="D32" s="5">
        <f>B32</f>
        <v>1.2201834862385321</v>
      </c>
      <c r="E32" s="2"/>
      <c r="F32" s="6">
        <f>M4/(B4+B5)*B4</f>
        <v>1.2201834862385321</v>
      </c>
      <c r="G32" s="5">
        <f>F32</f>
        <v>1.2201834862385321</v>
      </c>
      <c r="H32" s="5">
        <f>F32</f>
        <v>1.2201834862385321</v>
      </c>
      <c r="I32" s="2"/>
      <c r="J32" s="6">
        <f>O4/(B4+B5)*B4</f>
        <v>1.2201834862385321</v>
      </c>
      <c r="K32" s="5">
        <f>J32</f>
        <v>1.2201834862385321</v>
      </c>
      <c r="L32" s="5">
        <f>J32</f>
        <v>1.2201834862385321</v>
      </c>
      <c r="M32" s="2"/>
      <c r="N32" s="6">
        <f>Q4/(B4+B5)*B4</f>
        <v>1.2201834862385321</v>
      </c>
      <c r="O32" s="5">
        <f>N32</f>
        <v>1.2201834862385321</v>
      </c>
      <c r="P32" s="5">
        <f>N32</f>
        <v>1.2201834862385321</v>
      </c>
      <c r="Q32" s="2"/>
      <c r="R32" s="6">
        <f>T4/(B4+B5)*B4</f>
        <v>0.96330275229357809</v>
      </c>
      <c r="S32" s="5">
        <f>R32</f>
        <v>0.96330275229357809</v>
      </c>
      <c r="T32" s="5">
        <f>R32</f>
        <v>0.96330275229357809</v>
      </c>
      <c r="U32" s="2"/>
      <c r="V32" s="6">
        <f>V4/(B4+B5)*B4</f>
        <v>1.0917431192660552</v>
      </c>
      <c r="W32" s="5">
        <f>V32</f>
        <v>1.0917431192660552</v>
      </c>
      <c r="X32" s="5">
        <f>V32</f>
        <v>1.0917431192660552</v>
      </c>
      <c r="Y32" s="2"/>
      <c r="Z32" s="6">
        <f>X4/(B4+B5)*B4</f>
        <v>1.2201834862385321</v>
      </c>
      <c r="AA32" s="5">
        <f>Z32</f>
        <v>1.2201834862385321</v>
      </c>
      <c r="AB32" s="5">
        <f>Z32</f>
        <v>1.2201834862385321</v>
      </c>
      <c r="AC32" s="2"/>
      <c r="AD32" s="6">
        <f>Z4/(B4+B5)*B4</f>
        <v>1.3486238532110093</v>
      </c>
      <c r="AE32" s="5">
        <f>AD32</f>
        <v>1.3486238532110093</v>
      </c>
      <c r="AF32" s="5">
        <f>AD32</f>
        <v>1.3486238532110093</v>
      </c>
      <c r="AG32" s="2"/>
      <c r="AI32" s="6"/>
      <c r="AJ32" s="5">
        <f>B6/(B4+B5)*B4</f>
        <v>0.47522935779816511</v>
      </c>
      <c r="AK32" s="5">
        <f>AJ32</f>
        <v>0.47522935779816511</v>
      </c>
      <c r="AL32" s="5">
        <f>AJ32</f>
        <v>0.47522935779816511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29.103044178421065</v>
      </c>
      <c r="AK33" s="5">
        <f>AJ33</f>
        <v>29.103044178421065</v>
      </c>
      <c r="AL33" s="5">
        <f>AJ33</f>
        <v>29.103044178421065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1.6907106085600317E-2</v>
      </c>
      <c r="C35" s="5">
        <f>E26*(C32^B13)*EXP(-B20*C33)</f>
        <v>1.7575009559077422E-2</v>
      </c>
      <c r="D35" s="5">
        <f>B23*(D32^(-B22/B24))*EXP(B21*D33/B24)</f>
        <v>8.4846439379784464E+16</v>
      </c>
      <c r="E35" s="2"/>
      <c r="F35" s="6">
        <f>E25*(F32^B13)*EXP(-B27*F33)</f>
        <v>2.2284336672830234E-2</v>
      </c>
      <c r="G35" s="5">
        <f>E26*(G32^B13)*EXP(-B20*G33)</f>
        <v>1.9206645596876838E-2</v>
      </c>
      <c r="H35" s="5">
        <f>B23*(H32^(-B22/B24))*EXP(B21*H33/B24)</f>
        <v>2.472488474921364E+16</v>
      </c>
      <c r="I35" s="2"/>
      <c r="J35" s="6">
        <f>E25*(J32^B13)*EXP(-B27*J33)</f>
        <v>3.0184401293481038E-2</v>
      </c>
      <c r="K35" s="5">
        <f>E26*(K32^B13)*EXP(-B20*K33)</f>
        <v>2.1174729106504697E-2</v>
      </c>
      <c r="L35" s="5">
        <f>B23*(L32^(-B22/B24))*EXP(B21*L33/B24)</f>
        <v>6378416641943458</v>
      </c>
      <c r="M35" s="2"/>
      <c r="N35" s="6">
        <f>E25*(N32^B13)*EXP(-B27*N33)</f>
        <v>4.0871289671962713E-2</v>
      </c>
      <c r="O35" s="5">
        <f>E26*(O32^B13)*EXP(-B20*O33)</f>
        <v>2.3341938439310626E-2</v>
      </c>
      <c r="P35" s="5">
        <f>B23*(P32^(-B22/B24))*EXP(B21*P33/B24)</f>
        <v>1647965869161669.2</v>
      </c>
      <c r="Q35" s="2"/>
      <c r="R35" s="6">
        <f>E25*(R32^B13)*EXP(-B27*R33)</f>
        <v>1.3196670385569247E-2</v>
      </c>
      <c r="S35" s="5">
        <f>E26*(S32^B13)*EXP(-B20*S33)</f>
        <v>9.2576267392327511E-3</v>
      </c>
      <c r="T35" s="5">
        <f>B23*(T32^(-B22/B24))*EXP(B21*T33/B24)</f>
        <v>2.3511017872857011E+18</v>
      </c>
      <c r="U35" s="2"/>
      <c r="V35" s="6">
        <f>E25*(V32^B13)*EXP(-B27*V33)</f>
        <v>2.0451077172942214E-2</v>
      </c>
      <c r="W35" s="5">
        <f>E26*(W32^B13)*EXP(-B20*W33)</f>
        <v>1.4346682409327721E-2</v>
      </c>
      <c r="X35" s="5">
        <f>B23*(X32^(-B22/B24))*EXP(B21*X33/B24)</f>
        <v>1.0287974368287043E+17</v>
      </c>
      <c r="Y35" s="2"/>
      <c r="Z35" s="6">
        <f>E25*(Z32^B13)*EXP(-B27*Z33)</f>
        <v>3.0184401293481038E-2</v>
      </c>
      <c r="AA35" s="5">
        <f>E26*(AA32^B13)*EXP(-B20*AA33)</f>
        <v>2.1174729106504697E-2</v>
      </c>
      <c r="AB35" s="5">
        <f>B23*(AB32^(-B22/B24))*EXP(B21*AB33/B24)</f>
        <v>6378416641943458</v>
      </c>
      <c r="AC35" s="2"/>
      <c r="AD35" s="6">
        <f>E25*(AD32^B13)*EXP(-B27*AD33)</f>
        <v>4.284621811391584E-2</v>
      </c>
      <c r="AE35" s="5">
        <f>E26*(AE32^B13)*EXP(-B20*AE33)</f>
        <v>3.0057149485231763E-2</v>
      </c>
      <c r="AF35" s="5">
        <f>B23*(AF32^(-B22/B24))*EXP(B21*AF33/B24)</f>
        <v>522481045366137.31</v>
      </c>
      <c r="AG35" s="2"/>
      <c r="AI35" s="6"/>
      <c r="AJ35" s="5">
        <f>E25*(AJ32^B13)*EXP(-B27*AJ33)</f>
        <v>1.1128995883790461E-3</v>
      </c>
      <c r="AK35" s="5">
        <f>E26*(AK32^B13)*EXP(-B20*AK33)</f>
        <v>7.8071276211651489E-4</v>
      </c>
      <c r="AL35" s="5">
        <f>B23*(AL32^(-B22/B24))*EXP(B21*AL33/B24)</f>
        <v>1.1034684354639439E+26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1.6907106085600317E-2</v>
      </c>
      <c r="C38" s="5">
        <f>C35</f>
        <v>1.7575009559077422E-2</v>
      </c>
      <c r="D38" s="5">
        <f>E27*(1-EXP(-((A38/D35)^B24)))</f>
        <v>1.2606427141656245E-7</v>
      </c>
      <c r="E38" s="7">
        <f>B38+C38+D38</f>
        <v>3.4482241708949153E-2</v>
      </c>
      <c r="F38" s="13">
        <f>F35*A38^0.167</f>
        <v>2.2284336672830234E-2</v>
      </c>
      <c r="G38" s="5">
        <f>G35</f>
        <v>1.9206645596876838E-2</v>
      </c>
      <c r="H38" s="5">
        <f>E27*(1-EXP(-((A38/H35)^B24)))</f>
        <v>1.9650413109949347E-7</v>
      </c>
      <c r="I38" s="7">
        <f>F38+G38+H38</f>
        <v>4.1491178773838171E-2</v>
      </c>
      <c r="J38" s="13">
        <f>J35*A38^0.167</f>
        <v>3.0184401293481038E-2</v>
      </c>
      <c r="K38" s="5">
        <f>K35</f>
        <v>2.1174729106504697E-2</v>
      </c>
      <c r="L38" s="5">
        <f>E27*(1-EXP(-((A38/L35)^B24)))</f>
        <v>3.2003922844269283E-7</v>
      </c>
      <c r="M38" s="7">
        <f>J38+K38+L38</f>
        <v>5.135945043921418E-2</v>
      </c>
      <c r="N38" s="13">
        <f>N35*A38^0.167</f>
        <v>4.0871289671962713E-2</v>
      </c>
      <c r="O38" s="5">
        <f>O35</f>
        <v>2.3341938439310626E-2</v>
      </c>
      <c r="P38" s="5">
        <f>E27*(1-EXP(-((A38/P35)^B24)))</f>
        <v>5.2095260961619096E-7</v>
      </c>
      <c r="Q38" s="7">
        <f>N38+O38+P38</f>
        <v>6.4213749063882955E-2</v>
      </c>
      <c r="R38" s="13">
        <f>R35*A38^0.167</f>
        <v>1.3196670385569247E-2</v>
      </c>
      <c r="S38" s="5">
        <f>S35</f>
        <v>9.2576267392327511E-3</v>
      </c>
      <c r="T38" s="5">
        <f>E27*(1-EXP(-((A38/T35)^B24)))</f>
        <v>3.8127868616283338E-8</v>
      </c>
      <c r="U38" s="7">
        <f>R38+S38+T38</f>
        <v>2.2454335252670616E-2</v>
      </c>
      <c r="V38" s="13">
        <f>V35*A38^0.167</f>
        <v>2.0451077172942214E-2</v>
      </c>
      <c r="W38" s="5">
        <f>W35</f>
        <v>1.4346682409327721E-2</v>
      </c>
      <c r="X38" s="5">
        <f>E27*(1-EXP(-((A38/X35)^B24)))</f>
        <v>1.1761463879335543E-7</v>
      </c>
      <c r="Y38" s="7">
        <f>V38+W38+X38</f>
        <v>3.479787719690873E-2</v>
      </c>
      <c r="Z38" s="13">
        <f>Z35*A38^0.167</f>
        <v>3.0184401293481038E-2</v>
      </c>
      <c r="AA38" s="5">
        <f>AA35</f>
        <v>2.1174729106504697E-2</v>
      </c>
      <c r="AB38" s="5">
        <f>E27*(1-EXP(-((A38/AB35)^B24)))</f>
        <v>3.2003922844269283E-7</v>
      </c>
      <c r="AC38" s="7">
        <f>Z38+AA38+AB38</f>
        <v>5.135945043921418E-2</v>
      </c>
      <c r="AD38" s="13">
        <f>AD35*A38^0.167</f>
        <v>4.284621811391584E-2</v>
      </c>
      <c r="AE38" s="5">
        <f>AE35</f>
        <v>3.0057149485231763E-2</v>
      </c>
      <c r="AF38" s="5">
        <f>E27*(1-EXP(-((A38/AF35)^B24)))</f>
        <v>7.8775979220343047E-7</v>
      </c>
      <c r="AG38" s="7">
        <f>AD38+AE38+AF38</f>
        <v>7.2904155358939807E-2</v>
      </c>
      <c r="AI38" s="13">
        <v>1000</v>
      </c>
      <c r="AJ38" s="20">
        <f>AJ35*AI38^0.167</f>
        <v>3.5274103249607184E-3</v>
      </c>
      <c r="AK38" s="5">
        <f>AK35</f>
        <v>7.8071276211651489E-4</v>
      </c>
      <c r="AL38" s="5">
        <f>E27*(1-EXP(-((AI38/AL35)^B24)))</f>
        <v>7.9342653684995407E-10</v>
      </c>
      <c r="AM38" s="20">
        <f>AJ38+AK38+AL38</f>
        <v>4.3081238805037702E-3</v>
      </c>
      <c r="AN38" s="7">
        <f>AJ38*AN35^0.67</f>
        <v>2.217000977951006E-3</v>
      </c>
    </row>
    <row r="39" spans="1:40">
      <c r="A39" s="13">
        <v>2</v>
      </c>
      <c r="B39" s="13">
        <f>B35*A39^0.167</f>
        <v>1.8981970187574547E-2</v>
      </c>
      <c r="C39" s="5">
        <f>C35</f>
        <v>1.7575009559077422E-2</v>
      </c>
      <c r="D39" s="5">
        <f>E27*(1-EXP(-((A39/D35)^B24)))</f>
        <v>1.6179413222695912E-7</v>
      </c>
      <c r="E39" s="7">
        <f t="shared" ref="E39:E50" si="2">B39+C39+D39</f>
        <v>3.655714154078419E-2</v>
      </c>
      <c r="F39" s="13">
        <f>F35*A39^0.167</f>
        <v>2.5019102159287022E-2</v>
      </c>
      <c r="G39" s="5">
        <f>G35</f>
        <v>1.9206645596876838E-2</v>
      </c>
      <c r="H39" s="5">
        <f>E27*(1-EXP(-((A39/H35)^B24)))</f>
        <v>2.5219844599518935E-7</v>
      </c>
      <c r="I39" s="7">
        <f t="shared" ref="I39:I50" si="3">F39+G39+H39</f>
        <v>4.4225999954609858E-2</v>
      </c>
      <c r="J39" s="13">
        <f>J35*A39^0.167</f>
        <v>3.3888673944657492E-2</v>
      </c>
      <c r="K39" s="5">
        <f>K35</f>
        <v>2.1174729106504697E-2</v>
      </c>
      <c r="L39" s="5">
        <f>E27*(1-EXP(-((A39/L35)^B24)))</f>
        <v>4.1074651508706695E-7</v>
      </c>
      <c r="M39" s="7">
        <f t="shared" ref="M39:M50" si="4">J39+K39+L39</f>
        <v>5.5063813797677275E-2</v>
      </c>
      <c r="N39" s="13">
        <f>N35*A39^0.167</f>
        <v>4.5887072462488361E-2</v>
      </c>
      <c r="O39" s="5">
        <f>O35</f>
        <v>2.3341938439310626E-2</v>
      </c>
      <c r="P39" s="5">
        <f>E27*(1-EXP(-((A39/P35)^B24)))</f>
        <v>6.6860375546386045E-7</v>
      </c>
      <c r="Q39" s="7">
        <f t="shared" ref="Q39:Q50" si="5">N39+O39+P39</f>
        <v>6.9229679505554448E-2</v>
      </c>
      <c r="R39" s="13">
        <f>R35*A39^0.167</f>
        <v>1.4816184541922978E-2</v>
      </c>
      <c r="S39" s="5">
        <f>S35</f>
        <v>9.2576267392327511E-3</v>
      </c>
      <c r="T39" s="5">
        <f>E27*(1-EXP(-((A39/T35)^B24)))</f>
        <v>4.8934292315500828E-8</v>
      </c>
      <c r="U39" s="7">
        <f t="shared" ref="U39:U50" si="6">R39+S39+T39</f>
        <v>2.4073860215448047E-2</v>
      </c>
      <c r="V39" s="13">
        <f>V35*A39^0.167</f>
        <v>2.2960862446542794E-2</v>
      </c>
      <c r="W39" s="5">
        <f>W35</f>
        <v>1.4346682409327721E-2</v>
      </c>
      <c r="X39" s="5">
        <f>E27*(1-EXP(-((A39/X35)^B24)))</f>
        <v>1.5094965730977746E-7</v>
      </c>
      <c r="Y39" s="7">
        <f t="shared" ref="Y39:Y50" si="7">V39+W39+X39</f>
        <v>3.730769580552782E-2</v>
      </c>
      <c r="Z39" s="13">
        <f>Z35*A39^0.167</f>
        <v>3.3888673944657492E-2</v>
      </c>
      <c r="AA39" s="5">
        <f>AA35</f>
        <v>2.1174729106504697E-2</v>
      </c>
      <c r="AB39" s="5">
        <f>E27*(1-EXP(-((A39/AB35)^B24)))</f>
        <v>4.1074651508706695E-7</v>
      </c>
      <c r="AC39" s="7">
        <f t="shared" ref="AC39:AC50" si="8">Z39+AA39+AB39</f>
        <v>5.5063813797677275E-2</v>
      </c>
      <c r="AD39" s="13">
        <f>AD35*A39^0.167</f>
        <v>4.8104366931331591E-2</v>
      </c>
      <c r="AE39" s="5">
        <f>AE35</f>
        <v>3.0057149485231763E-2</v>
      </c>
      <c r="AF39" s="5">
        <f>E27*(1-EXP(-((A39/AF35)^B24)))</f>
        <v>1.0110305978320395E-6</v>
      </c>
      <c r="AG39" s="7">
        <f t="shared" ref="AG39:AG50" si="9">AD39+AE39+AF39</f>
        <v>7.8162527447161192E-2</v>
      </c>
      <c r="AI39" s="13">
        <v>3000</v>
      </c>
      <c r="AJ39" s="20">
        <f>AJ35*AI39^0.167</f>
        <v>4.2377490122438516E-3</v>
      </c>
      <c r="AK39" s="5">
        <f>AK35</f>
        <v>7.8071276211651489E-4</v>
      </c>
      <c r="AL39" s="5">
        <f>E27*(1-EXP(-((AI39/AL35)^B24)))</f>
        <v>1.1783393321088248E-9</v>
      </c>
      <c r="AM39" s="20">
        <f t="shared" ref="AM39:AM54" si="10">AJ39+AK39+AL39</f>
        <v>5.0184629526996991E-3</v>
      </c>
      <c r="AN39" s="7">
        <f>AJ39*AN35^0.67</f>
        <v>2.6634535931285945E-3</v>
      </c>
    </row>
    <row r="40" spans="1:40">
      <c r="A40" s="13">
        <v>4</v>
      </c>
      <c r="B40" s="13">
        <f>B35*A40^0.167</f>
        <v>2.1311464562752534E-2</v>
      </c>
      <c r="C40" s="5">
        <f>C35</f>
        <v>1.7575009559077422E-2</v>
      </c>
      <c r="D40" s="5">
        <f>E27*(1-EXP(-((A40/D35)^B24)))</f>
        <v>2.0765074898632508E-7</v>
      </c>
      <c r="E40" s="7">
        <f t="shared" si="2"/>
        <v>3.8886681772578938E-2</v>
      </c>
      <c r="F40" s="13">
        <f>F35*A40^0.167</f>
        <v>2.8089481955279612E-2</v>
      </c>
      <c r="G40" s="5">
        <f>G35</f>
        <v>1.9206645596876838E-2</v>
      </c>
      <c r="H40" s="5">
        <f>E27*(1-EXP(-((A40/H35)^B24)))</f>
        <v>3.2367794306588106E-7</v>
      </c>
      <c r="I40" s="7">
        <f t="shared" si="3"/>
        <v>4.7296451230099519E-2</v>
      </c>
      <c r="J40" s="13">
        <f>J35*A40^0.167</f>
        <v>3.8047540203334701E-2</v>
      </c>
      <c r="K40" s="5">
        <f>K35</f>
        <v>2.1174729106504697E-2</v>
      </c>
      <c r="L40" s="5">
        <f>E27*(1-EXP(-((A40/L35)^B24)))</f>
        <v>5.2716251889823598E-7</v>
      </c>
      <c r="M40" s="7">
        <f t="shared" si="4"/>
        <v>5.9222796472358299E-2</v>
      </c>
      <c r="N40" s="13">
        <f>N35*A40^0.167</f>
        <v>5.1518399249879644E-2</v>
      </c>
      <c r="O40" s="5">
        <f>O35</f>
        <v>2.3341938439310626E-2</v>
      </c>
      <c r="P40" s="5">
        <f>E27*(1-EXP(-((A40/P35)^B24)))</f>
        <v>8.5810285592451896E-7</v>
      </c>
      <c r="Q40" s="7">
        <f t="shared" si="5"/>
        <v>7.4861195792046198E-2</v>
      </c>
      <c r="R40" s="13">
        <f>R35*A40^0.167</f>
        <v>1.6634447778612782E-2</v>
      </c>
      <c r="S40" s="5">
        <f>S35</f>
        <v>9.2576267392327511E-3</v>
      </c>
      <c r="T40" s="5">
        <f>E27*(1-EXP(-((A40/T35)^B24)))</f>
        <v>6.2803535249878655E-8</v>
      </c>
      <c r="U40" s="7">
        <f t="shared" si="6"/>
        <v>2.5892137321380782E-2</v>
      </c>
      <c r="V40" s="13">
        <f>V35*A40^0.167</f>
        <v>2.5778652138019036E-2</v>
      </c>
      <c r="W40" s="5">
        <f>W35</f>
        <v>1.4346682409327721E-2</v>
      </c>
      <c r="X40" s="5">
        <f>E27*(1-EXP(-((A40/X35)^B24)))</f>
        <v>1.9373267295356588E-7</v>
      </c>
      <c r="Y40" s="7">
        <f t="shared" si="7"/>
        <v>4.0125528280019709E-2</v>
      </c>
      <c r="Z40" s="13">
        <f>Z35*A40^0.167</f>
        <v>3.8047540203334701E-2</v>
      </c>
      <c r="AA40" s="5">
        <f>AA35</f>
        <v>2.1174729106504697E-2</v>
      </c>
      <c r="AB40" s="5">
        <f>E27*(1-EXP(-((A40/AB35)^B24)))</f>
        <v>5.2716251889823598E-7</v>
      </c>
      <c r="AC40" s="7">
        <f t="shared" si="8"/>
        <v>5.9222796472358299E-2</v>
      </c>
      <c r="AD40" s="13">
        <f>AD35*A40^0.167</f>
        <v>5.4007803249095265E-2</v>
      </c>
      <c r="AE40" s="5">
        <f>AE35</f>
        <v>3.0057149485231763E-2</v>
      </c>
      <c r="AF40" s="5">
        <f>E27*(1-EXP(-((A40/AF35)^B24)))</f>
        <v>1.2975816655940034E-6</v>
      </c>
      <c r="AG40" s="7">
        <f t="shared" si="9"/>
        <v>8.4066250315992616E-2</v>
      </c>
      <c r="AI40" s="13">
        <v>7000</v>
      </c>
      <c r="AJ40" s="20">
        <f>AJ35*AI40^0.167</f>
        <v>4.8818828609656084E-3</v>
      </c>
      <c r="AK40" s="5">
        <f>AK35</f>
        <v>7.8071276211651489E-4</v>
      </c>
      <c r="AL40" s="5">
        <f>E27*(1-EXP(-((AI40/AL35)^B24)))</f>
        <v>1.5986081404317563E-9</v>
      </c>
      <c r="AM40" s="20">
        <f t="shared" si="10"/>
        <v>5.6625972216902644E-3</v>
      </c>
      <c r="AN40" s="7">
        <f>AJ40*AN35^0.67</f>
        <v>3.0682960245413285E-3</v>
      </c>
    </row>
    <row r="41" spans="1:40">
      <c r="A41" s="13">
        <v>7</v>
      </c>
      <c r="B41" s="13">
        <f>B35*A41^0.167</f>
        <v>2.3399180652094578E-2</v>
      </c>
      <c r="C41" s="5">
        <f>C35</f>
        <v>1.7575009559077422E-2</v>
      </c>
      <c r="D41" s="5">
        <f>E27*(1-EXP(-((A41/D35)^B24)))</f>
        <v>2.5399615084601882E-7</v>
      </c>
      <c r="E41" s="7">
        <f t="shared" si="2"/>
        <v>4.0974444207322852E-2</v>
      </c>
      <c r="F41" s="13">
        <f>F35*A41^0.167</f>
        <v>3.0841186947052651E-2</v>
      </c>
      <c r="G41" s="5">
        <f>G35</f>
        <v>1.9206645596876838E-2</v>
      </c>
      <c r="H41" s="5">
        <f>E27*(1-EXP(-((A41/H35)^B24)))</f>
        <v>3.9591932732244989E-7</v>
      </c>
      <c r="I41" s="7">
        <f t="shared" si="3"/>
        <v>5.0048228463256808E-2</v>
      </c>
      <c r="J41" s="13">
        <f>J35*A41^0.167</f>
        <v>4.1774757617628208E-2</v>
      </c>
      <c r="K41" s="5">
        <f>K35</f>
        <v>2.1174729106504697E-2</v>
      </c>
      <c r="L41" s="5">
        <f>E27*(1-EXP(-((A41/L35)^B24)))</f>
        <v>6.4481934616437589E-7</v>
      </c>
      <c r="M41" s="7">
        <f t="shared" si="4"/>
        <v>6.2950131543479074E-2</v>
      </c>
      <c r="N41" s="13">
        <f>N35*A41^0.167</f>
        <v>5.6565250473755803E-2</v>
      </c>
      <c r="O41" s="5">
        <f>O35</f>
        <v>2.3341938439310626E-2</v>
      </c>
      <c r="P41" s="5">
        <f>E27*(1-EXP(-((A41/P35)^B24)))</f>
        <v>1.049621648354211E-6</v>
      </c>
      <c r="Q41" s="7">
        <f t="shared" si="5"/>
        <v>7.9908238534714793E-2</v>
      </c>
      <c r="R41" s="13">
        <f>R35*A41^0.167</f>
        <v>1.8263993423515406E-2</v>
      </c>
      <c r="S41" s="5">
        <f>S35</f>
        <v>9.2576267392327511E-3</v>
      </c>
      <c r="T41" s="5">
        <f>E27*(1-EXP(-((A41/T35)^B24)))</f>
        <v>7.6820613152010064E-8</v>
      </c>
      <c r="U41" s="7">
        <f t="shared" si="6"/>
        <v>2.7521696983361311E-2</v>
      </c>
      <c r="V41" s="13">
        <f>V35*A41^0.167</f>
        <v>2.8303983359232069E-2</v>
      </c>
      <c r="W41" s="5">
        <f>W35</f>
        <v>1.4346682409327721E-2</v>
      </c>
      <c r="X41" s="5">
        <f>E27*(1-EXP(-((A41/X35)^B24)))</f>
        <v>2.3697171308579303E-7</v>
      </c>
      <c r="Y41" s="7">
        <f t="shared" si="7"/>
        <v>4.2650902740272875E-2</v>
      </c>
      <c r="Z41" s="13">
        <f>Z35*A41^0.167</f>
        <v>4.1774757617628208E-2</v>
      </c>
      <c r="AA41" s="5">
        <f>AA35</f>
        <v>2.1174729106504697E-2</v>
      </c>
      <c r="AB41" s="5">
        <f>E27*(1-EXP(-((A41/AB35)^B24)))</f>
        <v>6.4481934616437589E-7</v>
      </c>
      <c r="AC41" s="7">
        <f t="shared" si="8"/>
        <v>6.2950131543479074E-2</v>
      </c>
      <c r="AD41" s="13">
        <f>AD35*A41^0.167</f>
        <v>5.9298521747636265E-2</v>
      </c>
      <c r="AE41" s="5">
        <f>AE35</f>
        <v>3.0057149485231763E-2</v>
      </c>
      <c r="AF41" s="5">
        <f>E27*(1-EXP(-((A41/AF35)^B24)))</f>
        <v>1.5871866302354911E-6</v>
      </c>
      <c r="AG41" s="7">
        <f t="shared" si="9"/>
        <v>8.9357258419498264E-2</v>
      </c>
      <c r="AI41" s="13">
        <v>10000</v>
      </c>
      <c r="AJ41" s="20">
        <f>AJ35*AI41^0.167</f>
        <v>5.1815057183670918E-3</v>
      </c>
      <c r="AK41" s="5">
        <f>AK35</f>
        <v>7.8071276211651489E-4</v>
      </c>
      <c r="AL41" s="5">
        <f>E27*(1-EXP(-((AI41/AL35)^B24)))</f>
        <v>1.8176351973612238E-9</v>
      </c>
      <c r="AM41" s="20">
        <f t="shared" si="10"/>
        <v>5.9622202981188047E-3</v>
      </c>
      <c r="AN41" s="7">
        <f>AJ41*AN35^0.67</f>
        <v>3.2566109940743841E-3</v>
      </c>
    </row>
    <row r="42" spans="1:40">
      <c r="A42" s="13">
        <v>10</v>
      </c>
      <c r="B42" s="13">
        <f>B35*A42^0.167</f>
        <v>2.4835292408050845E-2</v>
      </c>
      <c r="C42" s="5">
        <f>C35</f>
        <v>1.7575009559077422E-2</v>
      </c>
      <c r="D42" s="5">
        <f>E27*(1-EXP(-((A42/D35)^B24)))</f>
        <v>2.8879641151886252E-7</v>
      </c>
      <c r="E42" s="7">
        <f t="shared" si="2"/>
        <v>4.2410590763539785E-2</v>
      </c>
      <c r="F42" s="13">
        <f>F35*A42^0.167</f>
        <v>3.273404771858323E-2</v>
      </c>
      <c r="G42" s="5">
        <f>G35</f>
        <v>1.9206645596876838E-2</v>
      </c>
      <c r="H42" s="5">
        <f>E27*(1-EXP(-((A42/H35)^B24)))</f>
        <v>4.501645930813439E-7</v>
      </c>
      <c r="I42" s="7">
        <f t="shared" si="3"/>
        <v>5.1941143480053152E-2</v>
      </c>
      <c r="J42" s="13">
        <f>J35*A42^0.167</f>
        <v>4.4338660234941825E-2</v>
      </c>
      <c r="K42" s="5">
        <f>K35</f>
        <v>2.1174729106504697E-2</v>
      </c>
      <c r="L42" s="5">
        <f>E27*(1-EXP(-((A42/L35)^B24)))</f>
        <v>7.3316654920106658E-7</v>
      </c>
      <c r="M42" s="7">
        <f t="shared" si="4"/>
        <v>6.5514122507995723E-2</v>
      </c>
      <c r="N42" s="13">
        <f>N35*A42^0.167</f>
        <v>6.0036911400340412E-2</v>
      </c>
      <c r="O42" s="5">
        <f>O35</f>
        <v>2.3341938439310626E-2</v>
      </c>
      <c r="P42" s="5">
        <f>E27*(1-EXP(-((A42/P35)^B24)))</f>
        <v>1.1934309202010638E-6</v>
      </c>
      <c r="Q42" s="7">
        <f t="shared" si="5"/>
        <v>8.3380043270571233E-2</v>
      </c>
      <c r="R42" s="13">
        <f>R35*A42^0.167</f>
        <v>1.9384935906767289E-2</v>
      </c>
      <c r="S42" s="5">
        <f>S35</f>
        <v>9.2576267392327511E-3</v>
      </c>
      <c r="T42" s="5">
        <f>E27*(1-EXP(-((A42/T35)^B24)))</f>
        <v>8.7345887149085403E-8</v>
      </c>
      <c r="U42" s="7">
        <f t="shared" si="6"/>
        <v>2.864264999188719E-2</v>
      </c>
      <c r="V42" s="13">
        <f>V35*A42^0.167</f>
        <v>3.0041124665457466E-2</v>
      </c>
      <c r="W42" s="5">
        <f>W35</f>
        <v>1.4346682409327721E-2</v>
      </c>
      <c r="X42" s="5">
        <f>E27*(1-EXP(-((A42/X35)^B24)))</f>
        <v>2.6943944093535285E-7</v>
      </c>
      <c r="Y42" s="7">
        <f t="shared" si="7"/>
        <v>4.4388076514226119E-2</v>
      </c>
      <c r="Z42" s="13">
        <f>Z35*A42^0.167</f>
        <v>4.4338660234941825E-2</v>
      </c>
      <c r="AA42" s="5">
        <f>AA35</f>
        <v>2.1174729106504697E-2</v>
      </c>
      <c r="AB42" s="5">
        <f>E27*(1-EXP(-((A42/AB35)^B24)))</f>
        <v>7.3316654920106658E-7</v>
      </c>
      <c r="AC42" s="7">
        <f t="shared" si="8"/>
        <v>6.5514122507995723E-2</v>
      </c>
      <c r="AD42" s="13">
        <f>AD35*A42^0.167</f>
        <v>6.2937935685191626E-2</v>
      </c>
      <c r="AE42" s="5">
        <f>AE35</f>
        <v>3.0057149485231763E-2</v>
      </c>
      <c r="AF42" s="5">
        <f>E27*(1-EXP(-((A42/AF35)^B24)))</f>
        <v>1.8046475682760176E-6</v>
      </c>
      <c r="AG42" s="7">
        <f t="shared" si="9"/>
        <v>9.299688981799166E-2</v>
      </c>
      <c r="AI42" s="13">
        <v>30000</v>
      </c>
      <c r="AJ42" s="20">
        <f>AJ35*AI42^0.167</f>
        <v>6.2249408821443359E-3</v>
      </c>
      <c r="AK42" s="5">
        <f>AK35</f>
        <v>7.8071276211651489E-4</v>
      </c>
      <c r="AL42" s="5">
        <f>E27*(1-EXP(-((AI42/AL35)^B24)))</f>
        <v>2.699419472827509E-9</v>
      </c>
      <c r="AM42" s="20">
        <f t="shared" si="10"/>
        <v>7.0056563436803236E-3</v>
      </c>
      <c r="AN42" s="7">
        <f>AJ42*AN35^0.67</f>
        <v>3.9124169722315697E-3</v>
      </c>
    </row>
    <row r="43" spans="1:40">
      <c r="A43" s="13">
        <v>20</v>
      </c>
      <c r="B43" s="13">
        <f>B35*A43^0.167</f>
        <v>2.7883114809980729E-2</v>
      </c>
      <c r="C43" s="5">
        <f>C35</f>
        <v>1.7575009559077422E-2</v>
      </c>
      <c r="D43" s="5">
        <f>E27*(1-EXP(-((A43/D35)^B24)))</f>
        <v>3.7064869682441429E-7</v>
      </c>
      <c r="E43" s="7">
        <f t="shared" si="2"/>
        <v>4.5458495017754973E-2</v>
      </c>
      <c r="F43" s="13">
        <f>F35*A43^0.167</f>
        <v>3.6751216604833117E-2</v>
      </c>
      <c r="G43" s="5">
        <f>G35</f>
        <v>1.9206645596876838E-2</v>
      </c>
      <c r="H43" s="5">
        <f>E27*(1-EXP(-((A43/H35)^B24)))</f>
        <v>5.7775266163374435E-7</v>
      </c>
      <c r="I43" s="7">
        <f t="shared" si="3"/>
        <v>5.5958439954371587E-2</v>
      </c>
      <c r="J43" s="13">
        <f>J35*A43^0.167</f>
        <v>4.9779963671812429E-2</v>
      </c>
      <c r="K43" s="5">
        <f>K35</f>
        <v>2.1174729106504697E-2</v>
      </c>
      <c r="L43" s="5">
        <f>E27*(1-EXP(-((A43/L35)^B24)))</f>
        <v>9.4096431232646005E-7</v>
      </c>
      <c r="M43" s="7">
        <f t="shared" si="4"/>
        <v>7.0955633742629448E-2</v>
      </c>
      <c r="N43" s="13">
        <f>N35*A43^0.167</f>
        <v>6.7404726544297411E-2</v>
      </c>
      <c r="O43" s="5">
        <f>O35</f>
        <v>2.3341938439310626E-2</v>
      </c>
      <c r="P43" s="5">
        <f>E27*(1-EXP(-((A43/P35)^B24)))</f>
        <v>1.5316784961543178E-6</v>
      </c>
      <c r="Q43" s="7">
        <f t="shared" si="5"/>
        <v>9.0748196662104194E-2</v>
      </c>
      <c r="R43" s="13">
        <f>R35*A43^0.167</f>
        <v>2.1763882808051523E-2</v>
      </c>
      <c r="S43" s="5">
        <f>S35</f>
        <v>9.2576267392327511E-3</v>
      </c>
      <c r="T43" s="5">
        <f>E27*(1-EXP(-((A43/T35)^B24)))</f>
        <v>1.1210196476924608E-7</v>
      </c>
      <c r="U43" s="7">
        <f t="shared" si="6"/>
        <v>3.1021621649249046E-2</v>
      </c>
      <c r="V43" s="13">
        <f>V35*A43^0.167</f>
        <v>3.3727814205092951E-2</v>
      </c>
      <c r="W43" s="5">
        <f>W35</f>
        <v>1.4346682409327721E-2</v>
      </c>
      <c r="X43" s="5">
        <f>E27*(1-EXP(-((A43/X35)^B24)))</f>
        <v>3.4580547203143396E-7</v>
      </c>
      <c r="Y43" s="7">
        <f t="shared" si="7"/>
        <v>4.8074842419892704E-2</v>
      </c>
      <c r="Z43" s="13">
        <f>Z35*A43^0.167</f>
        <v>4.9779963671812429E-2</v>
      </c>
      <c r="AA43" s="5">
        <f>AA35</f>
        <v>2.1174729106504697E-2</v>
      </c>
      <c r="AB43" s="5">
        <f>E27*(1-EXP(-((A43/AB35)^B24)))</f>
        <v>9.4096431232646005E-7</v>
      </c>
      <c r="AC43" s="7">
        <f t="shared" si="8"/>
        <v>7.0955633742629448E-2</v>
      </c>
      <c r="AD43" s="13">
        <f>AD35*A43^0.167</f>
        <v>7.0661768654855642E-2</v>
      </c>
      <c r="AE43" s="5">
        <f>AE35</f>
        <v>3.0057149485231763E-2</v>
      </c>
      <c r="AF43" s="5">
        <f>E27*(1-EXP(-((A43/AF35)^B24)))</f>
        <v>2.3161276435694862E-6</v>
      </c>
      <c r="AG43" s="7">
        <f t="shared" si="9"/>
        <v>0.10072123426773097</v>
      </c>
      <c r="AI43" s="13">
        <v>70000</v>
      </c>
      <c r="AJ43" s="20">
        <f>AJ35*AI43^0.167</f>
        <v>7.1711260188515999E-3</v>
      </c>
      <c r="AK43" s="5">
        <f>AK35</f>
        <v>7.8071276211651489E-4</v>
      </c>
      <c r="AL43" s="5">
        <f>E27*(1-EXP(-((AI43/AL35)^B24)))</f>
        <v>3.662199644859096E-9</v>
      </c>
      <c r="AM43" s="20">
        <f t="shared" si="10"/>
        <v>7.9518424431677583E-3</v>
      </c>
      <c r="AN43" s="7">
        <f>AJ43*AN35^0.67</f>
        <v>4.5071006580389671E-3</v>
      </c>
    </row>
    <row r="44" spans="1:40">
      <c r="A44" s="13">
        <v>40</v>
      </c>
      <c r="B44" s="13">
        <f>B35*A44^0.167</f>
        <v>3.1304970311303255E-2</v>
      </c>
      <c r="C44" s="5">
        <f>C35</f>
        <v>1.7575009559077422E-2</v>
      </c>
      <c r="D44" s="5">
        <f>E27*(1-EXP(-((A44/D35)^B24)))</f>
        <v>4.7569997689811695E-7</v>
      </c>
      <c r="E44" s="7">
        <f t="shared" si="2"/>
        <v>4.888045557035757E-2</v>
      </c>
      <c r="F44" s="13">
        <f>F35*A44^0.167</f>
        <v>4.1261378169513453E-2</v>
      </c>
      <c r="G44" s="5">
        <f>G35</f>
        <v>1.9206645596876838E-2</v>
      </c>
      <c r="H44" s="5">
        <f>E27*(1-EXP(-((A44/H35)^B24)))</f>
        <v>7.4150234074611811E-7</v>
      </c>
      <c r="I44" s="7">
        <f t="shared" si="3"/>
        <v>6.0468765268731038E-2</v>
      </c>
      <c r="J44" s="13">
        <f>J35*A44^0.167</f>
        <v>5.5889031604389822E-2</v>
      </c>
      <c r="K44" s="5">
        <f>K35</f>
        <v>2.1174729106504697E-2</v>
      </c>
      <c r="L44" s="5">
        <f>E27*(1-EXP(-((A44/L35)^B24)))</f>
        <v>1.2076569390363609E-6</v>
      </c>
      <c r="M44" s="7">
        <f t="shared" si="4"/>
        <v>7.7064968367833553E-2</v>
      </c>
      <c r="N44" s="13">
        <f>N35*A44^0.167</f>
        <v>7.5676730440296297E-2</v>
      </c>
      <c r="O44" s="5">
        <f>O35</f>
        <v>2.3341938439310626E-2</v>
      </c>
      <c r="P44" s="5">
        <f>E27*(1-EXP(-((A44/P35)^B24)))</f>
        <v>1.9657931246477252E-6</v>
      </c>
      <c r="Q44" s="7">
        <f t="shared" si="5"/>
        <v>9.9020634672731561E-2</v>
      </c>
      <c r="R44" s="13">
        <f>R35*A44^0.167</f>
        <v>2.4434777456098962E-2</v>
      </c>
      <c r="S44" s="5">
        <f>S35</f>
        <v>9.2576267392327511E-3</v>
      </c>
      <c r="T44" s="5">
        <f>E27*(1-EXP(-((A44/T35)^B24)))</f>
        <v>1.4387455014359913E-7</v>
      </c>
      <c r="U44" s="7">
        <f t="shared" si="6"/>
        <v>3.3692548069881853E-2</v>
      </c>
      <c r="V44" s="13">
        <f>V35*A44^0.167</f>
        <v>3.7866939527776415E-2</v>
      </c>
      <c r="W44" s="5">
        <f>W35</f>
        <v>1.4346682409327721E-2</v>
      </c>
      <c r="X44" s="5">
        <f>E27*(1-EXP(-((A44/X35)^B24)))</f>
        <v>4.4381555947598667E-7</v>
      </c>
      <c r="Y44" s="7">
        <f t="shared" si="7"/>
        <v>5.2214065752663609E-2</v>
      </c>
      <c r="Z44" s="13">
        <f>Z35*A44^0.167</f>
        <v>5.5889031604389822E-2</v>
      </c>
      <c r="AA44" s="5">
        <f>AA35</f>
        <v>2.1174729106504697E-2</v>
      </c>
      <c r="AB44" s="5">
        <f>E27*(1-EXP(-((A44/AB35)^B24)))</f>
        <v>1.2076569390363609E-6</v>
      </c>
      <c r="AC44" s="7">
        <f t="shared" si="8"/>
        <v>7.7064968367833553E-2</v>
      </c>
      <c r="AD44" s="13">
        <f>AD35*A44^0.167</f>
        <v>7.933348139041585E-2</v>
      </c>
      <c r="AE44" s="5">
        <f>AE35</f>
        <v>3.0057149485231763E-2</v>
      </c>
      <c r="AF44" s="5">
        <f>E27*(1-EXP(-((A44/AF35)^B24)))</f>
        <v>2.9725719709965803E-6</v>
      </c>
      <c r="AG44" s="7">
        <f t="shared" si="9"/>
        <v>0.10939360344761861</v>
      </c>
      <c r="AI44" s="13">
        <v>100000</v>
      </c>
      <c r="AJ44" s="20">
        <f>AJ35*AI44^0.167</f>
        <v>7.6112499074713824E-3</v>
      </c>
      <c r="AK44" s="5">
        <f>AK35</f>
        <v>7.8071276211651489E-4</v>
      </c>
      <c r="AL44" s="5">
        <f>E27*(1-EXP(-((AI44/AL35)^B24)))</f>
        <v>4.163961664109828E-9</v>
      </c>
      <c r="AM44" s="20">
        <f t="shared" si="10"/>
        <v>8.3919668335495599E-3</v>
      </c>
      <c r="AN44" s="7">
        <f>AJ44*AN35^0.67</f>
        <v>4.7837214652597781E-3</v>
      </c>
    </row>
    <row r="45" spans="1:40">
      <c r="A45" s="13">
        <v>70</v>
      </c>
      <c r="B45" s="13">
        <f>B35*A45^0.167</f>
        <v>3.4371671335197682E-2</v>
      </c>
      <c r="C45" s="5">
        <f>C35</f>
        <v>1.7575009559077422E-2</v>
      </c>
      <c r="D45" s="5">
        <f>E27*(1-EXP(-((A45/D35)^B24)))</f>
        <v>5.8187095691132495E-7</v>
      </c>
      <c r="E45" s="7">
        <f t="shared" si="2"/>
        <v>5.1947262765232018E-2</v>
      </c>
      <c r="F45" s="13">
        <f>F35*A45^0.167</f>
        <v>4.5303429940252667E-2</v>
      </c>
      <c r="G45" s="5">
        <f>G35</f>
        <v>1.9206645596876838E-2</v>
      </c>
      <c r="H45" s="5">
        <f>E27*(1-EXP(-((A45/H35)^B24)))</f>
        <v>9.0699730041588048E-7</v>
      </c>
      <c r="I45" s="7">
        <f t="shared" si="3"/>
        <v>6.4510982534429925E-2</v>
      </c>
      <c r="J45" s="13">
        <f>J35*A45^0.167</f>
        <v>6.1364039206737386E-2</v>
      </c>
      <c r="K45" s="5">
        <f>K35</f>
        <v>2.1174729106504697E-2</v>
      </c>
      <c r="L45" s="5">
        <f>E27*(1-EXP(-((A45/L35)^B24)))</f>
        <v>1.4771918571122814E-6</v>
      </c>
      <c r="M45" s="7">
        <f t="shared" si="4"/>
        <v>8.2540245505099197E-2</v>
      </c>
      <c r="N45" s="13">
        <f>N35*A45^0.167</f>
        <v>8.3090182822407099E-2</v>
      </c>
      <c r="O45" s="5">
        <f>O35</f>
        <v>2.3341938439310626E-2</v>
      </c>
      <c r="P45" s="5">
        <f>E27*(1-EXP(-((A45/P35)^B24)))</f>
        <v>2.4045338822573061E-6</v>
      </c>
      <c r="Q45" s="7">
        <f t="shared" si="5"/>
        <v>0.10643452579559998</v>
      </c>
      <c r="R45" s="13">
        <f>R35*A45^0.167</f>
        <v>2.6828459874516548E-2</v>
      </c>
      <c r="S45" s="5">
        <f>S35</f>
        <v>9.2576267392327511E-3</v>
      </c>
      <c r="T45" s="5">
        <f>E27*(1-EXP(-((A45/T35)^B24)))</f>
        <v>1.7598580204251864E-7</v>
      </c>
      <c r="U45" s="7">
        <f t="shared" si="6"/>
        <v>3.608626259955134E-2</v>
      </c>
      <c r="V45" s="13">
        <f>V35*A45^0.167</f>
        <v>4.1576464918370713E-2</v>
      </c>
      <c r="W45" s="5">
        <f>W35</f>
        <v>1.4346682409327721E-2</v>
      </c>
      <c r="X45" s="5">
        <f>E27*(1-EXP(-((A45/X35)^B24)))</f>
        <v>5.4287030205839919E-7</v>
      </c>
      <c r="Y45" s="7">
        <f t="shared" si="7"/>
        <v>5.5923690198000489E-2</v>
      </c>
      <c r="Z45" s="13">
        <f>Z35*A45^0.167</f>
        <v>6.1364039206737386E-2</v>
      </c>
      <c r="AA45" s="5">
        <f>AA35</f>
        <v>2.1174729106504697E-2</v>
      </c>
      <c r="AB45" s="5">
        <f>E27*(1-EXP(-((A45/AB35)^B24)))</f>
        <v>1.4771918571122814E-6</v>
      </c>
      <c r="AC45" s="7">
        <f t="shared" si="8"/>
        <v>8.2540245505099197E-2</v>
      </c>
      <c r="AD45" s="13">
        <f>AD35*A45^0.167</f>
        <v>8.7105156820539237E-2</v>
      </c>
      <c r="AE45" s="5">
        <f>AE35</f>
        <v>3.0057149485231763E-2</v>
      </c>
      <c r="AF45" s="5">
        <f>E27*(1-EXP(-((A45/AF35)^B24)))</f>
        <v>3.6360107303729687E-6</v>
      </c>
      <c r="AG45" s="7">
        <f t="shared" si="9"/>
        <v>0.11716594231650138</v>
      </c>
      <c r="AI45" s="13">
        <v>300000</v>
      </c>
      <c r="AJ45" s="20">
        <f>AJ35*AI45^0.167</f>
        <v>9.1439792385614067E-3</v>
      </c>
      <c r="AK45" s="5">
        <f>AK35</f>
        <v>7.8071276211651489E-4</v>
      </c>
      <c r="AL45" s="5">
        <f>E27*(1-EXP(-((AI45/AL35)^B24)))</f>
        <v>6.1840126587408879E-9</v>
      </c>
      <c r="AM45" s="20">
        <f t="shared" si="10"/>
        <v>9.9246981846905814E-3</v>
      </c>
      <c r="AN45" s="7">
        <f>AJ45*AN35^0.67</f>
        <v>5.7470520996108065E-3</v>
      </c>
    </row>
    <row r="46" spans="1:40">
      <c r="A46" s="13">
        <v>100</v>
      </c>
      <c r="B46" s="13">
        <f>B35*A46^0.167</f>
        <v>3.6481213631155106E-2</v>
      </c>
      <c r="C46" s="5">
        <f>C35</f>
        <v>1.7575009559077422E-2</v>
      </c>
      <c r="D46" s="5">
        <f>E27*(1-EXP(-((A46/D35)^B24)))</f>
        <v>6.6159357010783472E-7</v>
      </c>
      <c r="E46" s="7">
        <f t="shared" si="2"/>
        <v>5.4056884783802633E-2</v>
      </c>
      <c r="F46" s="13">
        <f>F35*A46^0.167</f>
        <v>4.8083902867475173E-2</v>
      </c>
      <c r="G46" s="5">
        <f>G35</f>
        <v>1.9206645596876838E-2</v>
      </c>
      <c r="H46" s="5">
        <f>E27*(1-EXP(-((A46/H35)^B24)))</f>
        <v>1.0312655918174499E-6</v>
      </c>
      <c r="I46" s="7">
        <f t="shared" si="3"/>
        <v>6.7291579729943818E-2</v>
      </c>
      <c r="J46" s="13">
        <f>J35*A46^0.167</f>
        <v>6.5130223134629225E-2</v>
      </c>
      <c r="K46" s="5">
        <f>K35</f>
        <v>2.1174729106504697E-2</v>
      </c>
      <c r="L46" s="5">
        <f>E27*(1-EXP(-((A46/L35)^B24)))</f>
        <v>1.679582457567439E-6</v>
      </c>
      <c r="M46" s="7">
        <f t="shared" si="4"/>
        <v>8.6306631823591495E-2</v>
      </c>
      <c r="N46" s="13">
        <f>N35*A46^0.167</f>
        <v>8.8189796784536659E-2</v>
      </c>
      <c r="O46" s="5">
        <f>O35</f>
        <v>2.3341938439310626E-2</v>
      </c>
      <c r="P46" s="5">
        <f>E27*(1-EXP(-((A46/P35)^B24)))</f>
        <v>2.7339788463495211E-6</v>
      </c>
      <c r="Q46" s="7">
        <f t="shared" si="5"/>
        <v>0.11153446920269364</v>
      </c>
      <c r="R46" s="13">
        <f>R35*A46^0.167</f>
        <v>2.8475041743892607E-2</v>
      </c>
      <c r="S46" s="5">
        <f>S35</f>
        <v>9.2576267392327511E-3</v>
      </c>
      <c r="T46" s="5">
        <f>E27*(1-EXP(-((A46/T35)^B24)))</f>
        <v>2.0009779546198915E-7</v>
      </c>
      <c r="U46" s="7">
        <f t="shared" si="6"/>
        <v>3.7732868580920821E-2</v>
      </c>
      <c r="V46" s="13">
        <f>V35*A46^0.167</f>
        <v>4.4128197431065781E-2</v>
      </c>
      <c r="W46" s="5">
        <f>W35</f>
        <v>1.4346682409327721E-2</v>
      </c>
      <c r="X46" s="5">
        <f>E27*(1-EXP(-((A46/X35)^B24)))</f>
        <v>6.1724941433584178E-7</v>
      </c>
      <c r="Y46" s="7">
        <f t="shared" si="7"/>
        <v>5.8475497089807836E-2</v>
      </c>
      <c r="Z46" s="13">
        <f>Z35*A46^0.167</f>
        <v>6.5130223134629225E-2</v>
      </c>
      <c r="AA46" s="5">
        <f>AA35</f>
        <v>2.1174729106504697E-2</v>
      </c>
      <c r="AB46" s="5">
        <f>E27*(1-EXP(-((A46/AB35)^B24)))</f>
        <v>1.679582457567439E-6</v>
      </c>
      <c r="AC46" s="7">
        <f t="shared" si="8"/>
        <v>8.6306631823591495E-2</v>
      </c>
      <c r="AD46" s="13">
        <f>AD35*A46^0.167</f>
        <v>9.2451187588637615E-2</v>
      </c>
      <c r="AE46" s="5">
        <f>AE35</f>
        <v>3.0057149485231763E-2</v>
      </c>
      <c r="AF46" s="5">
        <f>E27*(1-EXP(-((A46/AF35)^B24)))</f>
        <v>4.134177996532818E-6</v>
      </c>
      <c r="AG46" s="7">
        <f t="shared" si="9"/>
        <v>0.12251247125186591</v>
      </c>
      <c r="AI46" s="13">
        <v>700000</v>
      </c>
      <c r="AJ46" s="20">
        <f>AJ35*AI46^0.167</f>
        <v>1.0533855449386762E-2</v>
      </c>
      <c r="AK46" s="5">
        <f>AK35</f>
        <v>7.8071276211651489E-4</v>
      </c>
      <c r="AL46" s="5">
        <f>E27*(1-EXP(-((AI46/AL35)^B24)))</f>
        <v>8.389614586221223E-9</v>
      </c>
      <c r="AM46" s="20">
        <f t="shared" si="10"/>
        <v>1.1314576601117864E-2</v>
      </c>
      <c r="AN46" s="7">
        <f>AJ46*AN35^0.67</f>
        <v>6.6205985925794023E-3</v>
      </c>
    </row>
    <row r="47" spans="1:40">
      <c r="A47" s="13">
        <v>200</v>
      </c>
      <c r="B47" s="13">
        <f>B35*A47^0.167</f>
        <v>4.0958240046941569E-2</v>
      </c>
      <c r="C47" s="5">
        <f>C35</f>
        <v>1.7575009559077422E-2</v>
      </c>
      <c r="D47" s="5">
        <f>E27*(1-EXP(-((A47/D35)^B24)))</f>
        <v>8.491058132946157E-7</v>
      </c>
      <c r="E47" s="7">
        <f t="shared" si="2"/>
        <v>5.8534098711832287E-2</v>
      </c>
      <c r="F47" s="13">
        <f>F35*A47^0.167</f>
        <v>5.3984827806220978E-2</v>
      </c>
      <c r="G47" s="5">
        <f>G35</f>
        <v>1.9206645596876838E-2</v>
      </c>
      <c r="H47" s="5">
        <f>E27*(1-EXP(-((A47/H35)^B24)))</f>
        <v>1.323551732927285E-6</v>
      </c>
      <c r="I47" s="7">
        <f t="shared" si="3"/>
        <v>7.3192796954830733E-2</v>
      </c>
      <c r="J47" s="13">
        <f>J35*A47^0.167</f>
        <v>7.3123096737682344E-2</v>
      </c>
      <c r="K47" s="5">
        <f>K35</f>
        <v>2.1174729106504697E-2</v>
      </c>
      <c r="L47" s="5">
        <f>E27*(1-EXP(-((A47/L35)^B24)))</f>
        <v>2.155616347592075E-6</v>
      </c>
      <c r="M47" s="7">
        <f t="shared" si="4"/>
        <v>9.4299981460534629E-2</v>
      </c>
      <c r="N47" s="13">
        <f>N35*A47^0.167</f>
        <v>9.9012574058317537E-2</v>
      </c>
      <c r="O47" s="5">
        <f>O35</f>
        <v>2.3341938439310626E-2</v>
      </c>
      <c r="P47" s="5">
        <f>E27*(1-EXP(-((A47/P35)^B24)))</f>
        <v>3.508850575761181E-6</v>
      </c>
      <c r="Q47" s="7">
        <f t="shared" si="5"/>
        <v>0.12235802134820392</v>
      </c>
      <c r="R47" s="13">
        <f>R35*A47^0.167</f>
        <v>3.1969539360308469E-2</v>
      </c>
      <c r="S47" s="5">
        <f>S35</f>
        <v>9.2576267392327511E-3</v>
      </c>
      <c r="T47" s="5">
        <f>E27*(1-EXP(-((A47/T35)^B24)))</f>
        <v>2.5681064625724073E-7</v>
      </c>
      <c r="U47" s="7">
        <f t="shared" si="6"/>
        <v>4.1227422910187474E-2</v>
      </c>
      <c r="V47" s="13">
        <f>V35*A47^0.167</f>
        <v>4.9543672573351127E-2</v>
      </c>
      <c r="W47" s="5">
        <f>W35</f>
        <v>1.4346682409327721E-2</v>
      </c>
      <c r="X47" s="5">
        <f>E27*(1-EXP(-((A47/X35)^B24)))</f>
        <v>7.9219344123619762E-7</v>
      </c>
      <c r="Y47" s="7">
        <f t="shared" si="7"/>
        <v>6.3891147176120086E-2</v>
      </c>
      <c r="Z47" s="13">
        <f>Z35*A47^0.167</f>
        <v>7.3123096737682344E-2</v>
      </c>
      <c r="AA47" s="5">
        <f>AA35</f>
        <v>2.1174729106504697E-2</v>
      </c>
      <c r="AB47" s="5">
        <f>E27*(1-EXP(-((A47/AB35)^B24)))</f>
        <v>2.155616347592075E-6</v>
      </c>
      <c r="AC47" s="7">
        <f t="shared" si="8"/>
        <v>9.4299981460534629E-2</v>
      </c>
      <c r="AD47" s="13">
        <f>AD35*A47^0.167</f>
        <v>0.10379692880190915</v>
      </c>
      <c r="AE47" s="5">
        <f>AE35</f>
        <v>3.0057149485231763E-2</v>
      </c>
      <c r="AF47" s="5">
        <f>E27*(1-EXP(-((A47/AF35)^B24)))</f>
        <v>5.3058912604335457E-6</v>
      </c>
      <c r="AG47" s="7">
        <f t="shared" si="9"/>
        <v>0.13385938417840135</v>
      </c>
      <c r="AI47" s="13">
        <v>1000000</v>
      </c>
      <c r="AJ47" s="20">
        <f>AJ35*AI47^0.167</f>
        <v>1.1180364994799158E-2</v>
      </c>
      <c r="AK47" s="5">
        <f>AK35</f>
        <v>7.8071276211651489E-4</v>
      </c>
      <c r="AL47" s="5">
        <f>E27*(1-EXP(-((AI47/AL35)^B24)))</f>
        <v>9.5390849039306539E-9</v>
      </c>
      <c r="AM47" s="20">
        <f t="shared" si="10"/>
        <v>1.1961087296000577E-2</v>
      </c>
      <c r="AN47" s="7">
        <f>AJ47*AN35^0.67</f>
        <v>7.0269341652491072E-3</v>
      </c>
    </row>
    <row r="48" spans="1:40">
      <c r="A48" s="13">
        <v>400</v>
      </c>
      <c r="B48" s="13">
        <f>B35*A48^0.167</f>
        <v>4.5984693511134461E-2</v>
      </c>
      <c r="C48" s="5">
        <f>C35</f>
        <v>1.7575009559077422E-2</v>
      </c>
      <c r="D48" s="5">
        <f>E27*(1-EXP(-((A48/D35)^B24)))</f>
        <v>1.0897635534124965E-6</v>
      </c>
      <c r="E48" s="7">
        <f t="shared" si="2"/>
        <v>6.3560792833765298E-2</v>
      </c>
      <c r="F48" s="13">
        <f>F35*A48^0.167</f>
        <v>6.0609922644999301E-2</v>
      </c>
      <c r="G48" s="5">
        <f>G35</f>
        <v>1.9206645596876838E-2</v>
      </c>
      <c r="H48" s="5">
        <f>E27*(1-EXP(-((A48/H35)^B24)))</f>
        <v>1.6986785367442228E-6</v>
      </c>
      <c r="I48" s="7">
        <f t="shared" si="3"/>
        <v>7.9818266920412884E-2</v>
      </c>
      <c r="J48" s="13">
        <f>J35*A48^0.167</f>
        <v>8.2096867155756773E-2</v>
      </c>
      <c r="K48" s="5">
        <f>K35</f>
        <v>2.1174729106504697E-2</v>
      </c>
      <c r="L48" s="5">
        <f>E27*(1-EXP(-((A48/L35)^B24)))</f>
        <v>2.7665684503031518E-6</v>
      </c>
      <c r="M48" s="7">
        <f t="shared" si="4"/>
        <v>0.10327436283071177</v>
      </c>
      <c r="N48" s="13">
        <f>N35*A48^0.167</f>
        <v>0.11116353794992274</v>
      </c>
      <c r="O48" s="5">
        <f>O35</f>
        <v>2.3341938439310626E-2</v>
      </c>
      <c r="P48" s="5">
        <f>E27*(1-EXP(-((A48/P35)^B24)))</f>
        <v>4.5033354036806743E-6</v>
      </c>
      <c r="Q48" s="7">
        <f t="shared" si="5"/>
        <v>0.13450997972463707</v>
      </c>
      <c r="R48" s="13">
        <f>R35*A48^0.167</f>
        <v>3.5892886693643725E-2</v>
      </c>
      <c r="S48" s="5">
        <f>S35</f>
        <v>9.2576267392327511E-3</v>
      </c>
      <c r="T48" s="5">
        <f>E27*(1-EXP(-((A48/T35)^B24)))</f>
        <v>3.2959735759815538E-7</v>
      </c>
      <c r="U48" s="7">
        <f t="shared" si="6"/>
        <v>4.5150843030234075E-2</v>
      </c>
      <c r="V48" s="13">
        <f>V35*A48^0.167</f>
        <v>5.5623742526302013E-2</v>
      </c>
      <c r="W48" s="5">
        <f>W35</f>
        <v>1.4346682409327721E-2</v>
      </c>
      <c r="X48" s="5">
        <f>E27*(1-EXP(-((A48/X35)^B24)))</f>
        <v>1.0167208496556523E-6</v>
      </c>
      <c r="Y48" s="7">
        <f t="shared" si="7"/>
        <v>6.997144165647938E-2</v>
      </c>
      <c r="Z48" s="13">
        <f>Z35*A48^0.167</f>
        <v>8.2096867155756773E-2</v>
      </c>
      <c r="AA48" s="5">
        <f>AA35</f>
        <v>2.1174729106504697E-2</v>
      </c>
      <c r="AB48" s="5">
        <f>E27*(1-EXP(-((A48/AB35)^B24)))</f>
        <v>2.7665684503031518E-6</v>
      </c>
      <c r="AC48" s="7">
        <f t="shared" si="8"/>
        <v>0.10327436283071177</v>
      </c>
      <c r="AD48" s="13">
        <f>AD35*A48^0.167</f>
        <v>0.11653503551135254</v>
      </c>
      <c r="AE48" s="5">
        <f>AE35</f>
        <v>3.0057149485231763E-2</v>
      </c>
      <c r="AF48" s="5">
        <f>E27*(1-EXP(-((A48/AF35)^B24)))</f>
        <v>6.8096855643931672E-6</v>
      </c>
      <c r="AG48" s="7">
        <f t="shared" si="9"/>
        <v>0.14659899468214868</v>
      </c>
      <c r="AI48" s="13">
        <v>3000000</v>
      </c>
      <c r="AJ48" s="20">
        <f>AJ35*AI48^0.167</f>
        <v>1.3431831385752808E-2</v>
      </c>
      <c r="AK48" s="5">
        <f>AK35</f>
        <v>7.8071276211651489E-4</v>
      </c>
      <c r="AL48" s="5">
        <f>E27*(1-EXP(-((AI48/AL35)^B24)))</f>
        <v>1.4166754221657711E-8</v>
      </c>
      <c r="AM48" s="20">
        <f t="shared" si="10"/>
        <v>1.4212558314623544E-2</v>
      </c>
      <c r="AN48" s="7">
        <f>AJ48*AN35^0.67</f>
        <v>8.4419958481066724E-3</v>
      </c>
    </row>
    <row r="49" spans="1:40">
      <c r="A49" s="13">
        <v>700</v>
      </c>
      <c r="B49" s="13">
        <f>B35*A49^0.167</f>
        <v>5.0489451230810334E-2</v>
      </c>
      <c r="C49" s="5">
        <f>C35</f>
        <v>1.7575009559077422E-2</v>
      </c>
      <c r="D49" s="5">
        <f>E27*(1-EXP(-((A49/D35)^B24)))</f>
        <v>1.332986157287143E-6</v>
      </c>
      <c r="E49" s="7">
        <f t="shared" si="2"/>
        <v>6.8065793776045047E-2</v>
      </c>
      <c r="F49" s="13">
        <f>F35*A49^0.167</f>
        <v>6.6547398706635064E-2</v>
      </c>
      <c r="G49" s="5">
        <f>G35</f>
        <v>1.9206645596876838E-2</v>
      </c>
      <c r="H49" s="5">
        <f>E27*(1-EXP(-((A49/H35)^B24)))</f>
        <v>2.0778030112723396E-6</v>
      </c>
      <c r="I49" s="7">
        <f t="shared" si="3"/>
        <v>8.5756122106523169E-2</v>
      </c>
      <c r="J49" s="13">
        <f>J35*A49^0.167</f>
        <v>9.0139249693145046E-2</v>
      </c>
      <c r="K49" s="5">
        <f>K35</f>
        <v>2.1174729106504697E-2</v>
      </c>
      <c r="L49" s="5">
        <f>E27*(1-EXP(-((A49/L35)^B24)))</f>
        <v>3.3840304443822385E-6</v>
      </c>
      <c r="M49" s="7">
        <f t="shared" si="4"/>
        <v>0.11131736283009412</v>
      </c>
      <c r="N49" s="13">
        <f>N35*A49^0.167</f>
        <v>0.12205335296206682</v>
      </c>
      <c r="O49" s="5">
        <f>O35</f>
        <v>2.3341938439310626E-2</v>
      </c>
      <c r="P49" s="5">
        <f>E27*(1-EXP(-((A49/P35)^B24)))</f>
        <v>5.5084143134747258E-6</v>
      </c>
      <c r="Q49" s="7">
        <f t="shared" si="5"/>
        <v>0.14540079981569093</v>
      </c>
      <c r="R49" s="13">
        <f>R35*A49^0.167</f>
        <v>3.940902969839144E-2</v>
      </c>
      <c r="S49" s="5">
        <f>S35</f>
        <v>9.2576267392327511E-3</v>
      </c>
      <c r="T49" s="5">
        <f>E27*(1-EXP(-((A49/T35)^B24)))</f>
        <v>4.0315988887452735E-7</v>
      </c>
      <c r="U49" s="7">
        <f t="shared" si="6"/>
        <v>4.8667059597513065E-2</v>
      </c>
      <c r="V49" s="13">
        <f>V35*A49^0.167</f>
        <v>6.1072761850133113E-2</v>
      </c>
      <c r="W49" s="5">
        <f>W35</f>
        <v>1.4346682409327721E-2</v>
      </c>
      <c r="X49" s="5">
        <f>E27*(1-EXP(-((A49/X35)^B24)))</f>
        <v>1.2436412327229662E-6</v>
      </c>
      <c r="Y49" s="7">
        <f t="shared" si="7"/>
        <v>7.5420687900693548E-2</v>
      </c>
      <c r="Z49" s="13">
        <f>Z35*A49^0.167</f>
        <v>9.0139249693145046E-2</v>
      </c>
      <c r="AA49" s="5">
        <f>AA35</f>
        <v>2.1174729106504697E-2</v>
      </c>
      <c r="AB49" s="5">
        <f>E27*(1-EXP(-((A49/AB35)^B24)))</f>
        <v>3.3840304443822385E-6</v>
      </c>
      <c r="AC49" s="7">
        <f t="shared" si="8"/>
        <v>0.11131736283009412</v>
      </c>
      <c r="AD49" s="13">
        <f>AD35*A49^0.167</f>
        <v>0.12795105377197999</v>
      </c>
      <c r="AE49" s="5">
        <f>AE35</f>
        <v>3.0057149485231763E-2</v>
      </c>
      <c r="AF49" s="5">
        <f>E27*(1-EXP(-((A49/AF35)^B24)))</f>
        <v>8.3294945712881788E-6</v>
      </c>
      <c r="AG49" s="7">
        <f t="shared" si="9"/>
        <v>0.15801653275178307</v>
      </c>
      <c r="AI49" s="13">
        <v>7000000</v>
      </c>
      <c r="AJ49" s="20">
        <f>AJ35*AI49^0.167</f>
        <v>1.5473457074506263E-2</v>
      </c>
      <c r="AK49" s="5">
        <f>AK35</f>
        <v>7.8071276211651489E-4</v>
      </c>
      <c r="AL49" s="5">
        <f>E27*(1-EXP(-((AI49/AL35)^B24)))</f>
        <v>1.9219496021511984E-8</v>
      </c>
      <c r="AM49" s="20">
        <f t="shared" si="10"/>
        <v>1.6254189056118799E-2</v>
      </c>
      <c r="AN49" s="7">
        <f>AJ49*AN35^0.67</f>
        <v>9.7251712463718876E-3</v>
      </c>
    </row>
    <row r="50" spans="1:40" ht="15.75" thickBot="1">
      <c r="A50" s="13">
        <v>1000</v>
      </c>
      <c r="B50" s="14">
        <f>B35*A50^0.167</f>
        <v>5.3588213343143364E-2</v>
      </c>
      <c r="C50" s="15">
        <f>C35</f>
        <v>1.7575009559077422E-2</v>
      </c>
      <c r="D50" s="15">
        <f>E27*(1-EXP(-((A50/D35)^B24)))</f>
        <v>1.5156191772844302E-6</v>
      </c>
      <c r="E50" s="19">
        <f t="shared" si="2"/>
        <v>7.1164738521398069E-2</v>
      </c>
      <c r="F50" s="14">
        <f>F35*A50^0.167</f>
        <v>7.0631708453709557E-2</v>
      </c>
      <c r="G50" s="15">
        <f>G35</f>
        <v>1.9206645596876838E-2</v>
      </c>
      <c r="H50" s="15">
        <f>E27*(1-EXP(-((A50/H35)^B24)))</f>
        <v>2.3624829466578045E-6</v>
      </c>
      <c r="I50" s="19">
        <f t="shared" si="3"/>
        <v>8.9840716533533052E-2</v>
      </c>
      <c r="J50" s="14">
        <f>J35*A50^0.167</f>
        <v>9.5671496231265363E-2</v>
      </c>
      <c r="K50" s="15">
        <f>K35</f>
        <v>2.1174729106504697E-2</v>
      </c>
      <c r="L50" s="15">
        <f>E27*(1-EXP(-((A50/L35)^B24)))</f>
        <v>3.8476744932889375E-6</v>
      </c>
      <c r="M50" s="19">
        <f t="shared" si="4"/>
        <v>0.11685007301226336</v>
      </c>
      <c r="N50" s="14">
        <f>N35*A50^0.167</f>
        <v>0.12954430991687849</v>
      </c>
      <c r="O50" s="15">
        <f>O35</f>
        <v>2.3341938439310626E-2</v>
      </c>
      <c r="P50" s="15">
        <f>E27*(1-EXP(-((A50/P35)^B24)))</f>
        <v>6.2631131453214066E-6</v>
      </c>
      <c r="Q50" s="19">
        <f t="shared" si="5"/>
        <v>0.15289251146933444</v>
      </c>
      <c r="R50" s="14">
        <f>R35*A50^0.167</f>
        <v>4.1827737074609884E-2</v>
      </c>
      <c r="S50" s="15">
        <f>S35</f>
        <v>9.2576267392327511E-3</v>
      </c>
      <c r="T50" s="15">
        <f>E27*(1-EXP(-((A50/T35)^B24)))</f>
        <v>4.5839718908762127E-7</v>
      </c>
      <c r="U50" s="19">
        <f t="shared" si="6"/>
        <v>5.1085822211031723E-2</v>
      </c>
      <c r="V50" s="14">
        <f>V35*A50^0.167</f>
        <v>6.48210687915491E-2</v>
      </c>
      <c r="W50" s="15">
        <f>W35</f>
        <v>1.4346682409327721E-2</v>
      </c>
      <c r="X50" s="15">
        <f>E27*(1-EXP(-((A50/X35)^B24)))</f>
        <v>1.4140331205613241E-6</v>
      </c>
      <c r="Y50" s="19">
        <f t="shared" si="7"/>
        <v>7.9169165233997391E-2</v>
      </c>
      <c r="Z50" s="14">
        <f>Z35*A50^0.167</f>
        <v>9.5671496231265363E-2</v>
      </c>
      <c r="AA50" s="15">
        <f>AA35</f>
        <v>2.1174729106504697E-2</v>
      </c>
      <c r="AB50" s="15">
        <f>E27*(1-EXP(-((A50/AB35)^B24)))</f>
        <v>3.8476744932889375E-6</v>
      </c>
      <c r="AC50" s="19">
        <f t="shared" si="8"/>
        <v>0.11685007301226336</v>
      </c>
      <c r="AD50" s="14">
        <f>AD35*A50^0.167</f>
        <v>0.13580397884833229</v>
      </c>
      <c r="AE50" s="15">
        <f>AE35</f>
        <v>3.0057149485231763E-2</v>
      </c>
      <c r="AF50" s="15">
        <f>E27*(1-EXP(-((A50/AF35)^B24)))</f>
        <v>9.4706933080285659E-6</v>
      </c>
      <c r="AG50" s="19">
        <f t="shared" si="9"/>
        <v>0.16587059902687207</v>
      </c>
      <c r="AI50" s="13">
        <v>10000000</v>
      </c>
      <c r="AJ50" s="20">
        <f>AJ35*AI50^0.167</f>
        <v>1.6423131934510123E-2</v>
      </c>
      <c r="AK50" s="5">
        <f>AK35</f>
        <v>7.8071276211651489E-4</v>
      </c>
      <c r="AL50" s="5">
        <f>E27*(1-EXP(-((AI50/AL35)^B24)))</f>
        <v>2.1852780179406114E-8</v>
      </c>
      <c r="AM50" s="20">
        <f t="shared" si="10"/>
        <v>1.7203866549406817E-2</v>
      </c>
      <c r="AN50" s="7">
        <f>AJ50*AN35^0.67</f>
        <v>1.0322048246607885E-2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1.973037007941392E-2</v>
      </c>
      <c r="AK51" s="5">
        <f>AK35</f>
        <v>7.8071276211651489E-4</v>
      </c>
      <c r="AL51" s="5">
        <f>E27*(1-EXP(-((AI51/AL35)^B24)))</f>
        <v>3.2454157099342096E-8</v>
      </c>
      <c r="AM51" s="20">
        <f t="shared" si="10"/>
        <v>2.0511115295687533E-2</v>
      </c>
      <c r="AN51" s="7">
        <f>AJ51*AN35^0.67</f>
        <v>1.2400669537044303E-2</v>
      </c>
    </row>
    <row r="52" spans="1:40">
      <c r="AI52" s="13">
        <v>70000000</v>
      </c>
      <c r="AJ52" s="20">
        <f>AJ35*AI52^0.167</f>
        <v>2.272936770273664E-2</v>
      </c>
      <c r="AK52" s="5">
        <f>AK35</f>
        <v>7.8071276211651489E-4</v>
      </c>
      <c r="AL52" s="5">
        <f>E27*(1-EXP(-((AI52/AL35)^B24)))</f>
        <v>4.402931823457545E-8</v>
      </c>
      <c r="AM52" s="20">
        <f t="shared" si="10"/>
        <v>2.3510124494171388E-2</v>
      </c>
      <c r="AN52" s="7">
        <f>AJ52*AN35^0.67</f>
        <v>1.428555959838222E-2</v>
      </c>
    </row>
    <row r="53" spans="1:40">
      <c r="AI53" s="13">
        <v>100000000</v>
      </c>
      <c r="AJ53" s="20">
        <f>AJ35*AI53^0.167</f>
        <v>2.4124370059814076E-2</v>
      </c>
      <c r="AK53" s="5">
        <f>AK35</f>
        <v>7.8071276211651489E-4</v>
      </c>
      <c r="AL53" s="5">
        <f>E27*(1-EXP(-((AI53/AL35)^B24)))</f>
        <v>5.0061822717196598E-8</v>
      </c>
      <c r="AM53" s="20">
        <f t="shared" si="10"/>
        <v>2.490513288375331E-2</v>
      </c>
      <c r="AN53" s="7">
        <f>AJ53*AN35^0.67</f>
        <v>1.5162327908550127E-2</v>
      </c>
    </row>
    <row r="54" spans="1:40" ht="15.75" thickBot="1">
      <c r="AI54" s="14">
        <v>300000000</v>
      </c>
      <c r="AJ54" s="21">
        <f>AJ35*AI54^0.167</f>
        <v>2.8982459077289423E-2</v>
      </c>
      <c r="AK54" s="15">
        <f>AK35</f>
        <v>7.8071276211651489E-4</v>
      </c>
      <c r="AL54" s="15">
        <f>E27*(1-EXP(-((AI54/AL35)^B24)))</f>
        <v>7.4348168757664975E-8</v>
      </c>
      <c r="AM54" s="21">
        <f t="shared" si="10"/>
        <v>2.9763246187574696E-2</v>
      </c>
      <c r="AN54" s="19">
        <f>AJ54*AN35^0.67</f>
        <v>1.8215669343342188E-2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1" sqref="H11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84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2.2000000000000002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1.6578345302792773E-3</v>
      </c>
      <c r="F5" s="7">
        <f>AN38</f>
        <v>9.0351577727271648E-4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1.3</v>
      </c>
      <c r="D6" s="13">
        <f t="shared" ref="D6:D21" si="0">AI39</f>
        <v>3000</v>
      </c>
      <c r="E6" s="20">
        <f t="shared" ref="E6:F21" si="1">AM39</f>
        <v>1.9526148889016733E-3</v>
      </c>
      <c r="F6" s="7">
        <f t="shared" si="1"/>
        <v>1.0854629147026803E-3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2.2208998865205923E-3</v>
      </c>
      <c r="F7" s="7">
        <f t="shared" si="1"/>
        <v>1.2504522528801109E-3</v>
      </c>
      <c r="J7" s="35">
        <v>1</v>
      </c>
      <c r="K7" s="36">
        <v>1.159507778920771E-2</v>
      </c>
      <c r="L7" s="35">
        <v>1</v>
      </c>
      <c r="M7" s="36">
        <v>1.3750863813070046E-2</v>
      </c>
      <c r="N7" s="35">
        <v>1</v>
      </c>
      <c r="O7" s="36">
        <v>1.6893182663558326E-2</v>
      </c>
      <c r="P7" s="6"/>
      <c r="Q7" s="16"/>
      <c r="S7" s="35">
        <v>1</v>
      </c>
      <c r="T7" s="36">
        <v>5.4786560138048012E-3</v>
      </c>
      <c r="U7" s="35">
        <v>1</v>
      </c>
      <c r="V7" s="36">
        <v>6.9180580852767175E-3</v>
      </c>
      <c r="W7" s="35">
        <v>1</v>
      </c>
      <c r="X7" s="36">
        <v>1.2075107215880536E-2</v>
      </c>
      <c r="Y7" s="35">
        <v>1</v>
      </c>
      <c r="Z7" s="36">
        <v>1.6893182663558326E-2</v>
      </c>
    </row>
    <row r="8" spans="1:26">
      <c r="A8" s="10"/>
      <c r="B8" s="5"/>
      <c r="D8" s="13">
        <f t="shared" si="0"/>
        <v>10000</v>
      </c>
      <c r="E8" s="20">
        <f t="shared" si="1"/>
        <v>2.3460176908528824E-3</v>
      </c>
      <c r="F8" s="7">
        <f t="shared" si="1"/>
        <v>1.3271980675017168E-3</v>
      </c>
      <c r="J8" s="35">
        <v>1.7782800000000001</v>
      </c>
      <c r="K8" s="36">
        <v>1.2584657787204087E-2</v>
      </c>
      <c r="L8" s="35">
        <v>1.7782800000000001</v>
      </c>
      <c r="M8" s="36">
        <v>1.4213003587551946E-2</v>
      </c>
      <c r="N8" s="35">
        <v>1.7782800000000001</v>
      </c>
      <c r="O8" s="36">
        <v>1.8123339998311026E-2</v>
      </c>
      <c r="P8" s="6"/>
      <c r="Q8" s="16"/>
      <c r="S8" s="35">
        <v>1.7782800000000001</v>
      </c>
      <c r="T8" s="36">
        <v>5.4272764818127078E-3</v>
      </c>
      <c r="U8" s="35">
        <v>1.7782800000000001</v>
      </c>
      <c r="V8" s="36">
        <v>7.3978500260433672E-3</v>
      </c>
      <c r="W8" s="35">
        <v>1.7782800000000001</v>
      </c>
      <c r="X8" s="36">
        <v>1.262637256809058E-2</v>
      </c>
      <c r="Y8" s="35">
        <v>1.7782800000000001</v>
      </c>
      <c r="Z8" s="36">
        <v>1.8123339998311026E-2</v>
      </c>
    </row>
    <row r="9" spans="1:26" ht="15.75" thickBot="1">
      <c r="C9" s="5"/>
      <c r="D9" s="13">
        <f t="shared" si="0"/>
        <v>30000</v>
      </c>
      <c r="E9" s="20">
        <f t="shared" si="1"/>
        <v>2.7833750369474974E-3</v>
      </c>
      <c r="F9" s="7">
        <f t="shared" si="1"/>
        <v>1.5944649988146706E-3</v>
      </c>
      <c r="J9" s="35">
        <v>3.16228</v>
      </c>
      <c r="K9" s="36">
        <v>1.2913512115806526E-2</v>
      </c>
      <c r="L9" s="35">
        <v>3.16228</v>
      </c>
      <c r="M9" s="36">
        <v>1.5959573218007454E-2</v>
      </c>
      <c r="N9" s="35">
        <v>3.16228</v>
      </c>
      <c r="O9" s="36">
        <v>2.0476543343154307E-2</v>
      </c>
      <c r="P9" s="6"/>
      <c r="Q9" s="16"/>
      <c r="S9" s="35">
        <v>3.16228</v>
      </c>
      <c r="T9" s="36">
        <v>5.5146216861992935E-3</v>
      </c>
      <c r="U9" s="35">
        <v>3.16228</v>
      </c>
      <c r="V9" s="36">
        <v>7.8260514355448143E-3</v>
      </c>
      <c r="W9" s="35">
        <v>3.16228</v>
      </c>
      <c r="X9" s="36">
        <v>1.3926003733636148E-2</v>
      </c>
      <c r="Y9" s="35">
        <v>3.16228</v>
      </c>
      <c r="Z9" s="36">
        <v>2.0476543343154307E-2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3.1822115363291485E-3</v>
      </c>
      <c r="F10" s="7">
        <f t="shared" si="1"/>
        <v>1.836822173194568E-3</v>
      </c>
      <c r="J10" s="35">
        <v>5.6234099999999998</v>
      </c>
      <c r="K10" s="36">
        <v>1.4213844369271627E-2</v>
      </c>
      <c r="L10" s="35">
        <v>5.6234099999999998</v>
      </c>
      <c r="M10" s="36">
        <v>1.7416110300340123E-2</v>
      </c>
      <c r="N10" s="35">
        <v>5.6234099999999998</v>
      </c>
      <c r="O10" s="36">
        <v>2.2183832942309883E-2</v>
      </c>
      <c r="P10" s="6"/>
      <c r="Q10" s="16"/>
      <c r="S10" s="35">
        <v>5.6234099999999998</v>
      </c>
      <c r="T10" s="36">
        <v>5.745829580163851E-3</v>
      </c>
      <c r="U10" s="35">
        <v>5.6234099999999998</v>
      </c>
      <c r="V10" s="36">
        <v>8.636022776408828E-3</v>
      </c>
      <c r="W10" s="35">
        <v>5.6234099999999998</v>
      </c>
      <c r="X10" s="36">
        <v>1.4976179628069984E-2</v>
      </c>
      <c r="Y10" s="35">
        <v>5.6234099999999998</v>
      </c>
      <c r="Z10" s="36">
        <v>2.2183832942309883E-2</v>
      </c>
    </row>
    <row r="11" spans="1:26">
      <c r="A11" s="29" t="s">
        <v>70</v>
      </c>
      <c r="B11" s="7">
        <v>15000000000</v>
      </c>
      <c r="D11" s="13">
        <f t="shared" si="0"/>
        <v>100000</v>
      </c>
      <c r="E11" s="20">
        <f t="shared" si="1"/>
        <v>3.368473431870606E-3</v>
      </c>
      <c r="F11" s="7">
        <f t="shared" si="1"/>
        <v>1.9495561169914303E-3</v>
      </c>
      <c r="J11" s="35">
        <v>10</v>
      </c>
      <c r="K11" s="36">
        <v>1.5631840098108155E-2</v>
      </c>
      <c r="L11" s="35">
        <v>10</v>
      </c>
      <c r="M11" s="36">
        <v>1.8579427663691063E-2</v>
      </c>
      <c r="N11" s="35">
        <v>10</v>
      </c>
      <c r="O11" s="36">
        <v>2.4020954450146421E-2</v>
      </c>
      <c r="P11" s="6"/>
      <c r="Q11" s="16"/>
      <c r="S11" s="35">
        <v>10</v>
      </c>
      <c r="T11" s="36">
        <v>6.5370743728424144E-3</v>
      </c>
      <c r="U11" s="35">
        <v>10</v>
      </c>
      <c r="V11" s="36">
        <v>9.9283655846027948E-3</v>
      </c>
      <c r="W11" s="35">
        <v>10</v>
      </c>
      <c r="X11" s="36">
        <v>1.6285049877730613E-2</v>
      </c>
      <c r="Y11" s="35">
        <v>10</v>
      </c>
      <c r="Z11" s="36">
        <v>2.4020954450146421E-2</v>
      </c>
    </row>
    <row r="12" spans="1:26">
      <c r="A12" s="29" t="s">
        <v>73</v>
      </c>
      <c r="B12" s="7">
        <v>1500000000</v>
      </c>
      <c r="D12" s="13">
        <f t="shared" si="0"/>
        <v>300000</v>
      </c>
      <c r="E12" s="20">
        <f t="shared" si="1"/>
        <v>4.0208743835038292E-3</v>
      </c>
      <c r="F12" s="7">
        <f t="shared" si="1"/>
        <v>2.3421515355422661E-3</v>
      </c>
      <c r="J12" s="35">
        <v>17.782789999999999</v>
      </c>
      <c r="K12" s="36">
        <v>1.6714947473963789E-2</v>
      </c>
      <c r="L12" s="35">
        <v>17.782789999999999</v>
      </c>
      <c r="M12" s="36">
        <v>2.0587345304543533E-2</v>
      </c>
      <c r="N12" s="35">
        <v>17.782789999999999</v>
      </c>
      <c r="O12" s="36">
        <v>2.6172918336534467E-2</v>
      </c>
      <c r="P12" s="6"/>
      <c r="Q12" s="16"/>
      <c r="S12" s="35">
        <v>17.782789999999999</v>
      </c>
      <c r="T12" s="36">
        <v>6.8813172371897423E-3</v>
      </c>
      <c r="U12" s="35">
        <v>17.782789999999999</v>
      </c>
      <c r="V12" s="36">
        <v>1.0467486636324555E-2</v>
      </c>
      <c r="W12" s="35">
        <v>17.782789999999999</v>
      </c>
      <c r="X12" s="36">
        <v>1.8376162582482557E-2</v>
      </c>
      <c r="Y12" s="35">
        <v>17.782789999999999</v>
      </c>
      <c r="Z12" s="36">
        <v>2.6172918336534467E-2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4.6176034830666046E-3</v>
      </c>
      <c r="F13" s="7">
        <f t="shared" si="1"/>
        <v>2.6981563575644149E-3</v>
      </c>
      <c r="J13" s="35">
        <v>31.622779999999999</v>
      </c>
      <c r="K13" s="36">
        <v>1.8178198385635586E-2</v>
      </c>
      <c r="L13" s="35">
        <v>31.622779999999999</v>
      </c>
      <c r="M13" s="36">
        <v>2.2391284010451831E-2</v>
      </c>
      <c r="N13" s="35">
        <v>31.622779999999999</v>
      </c>
      <c r="O13" s="36">
        <v>2.8029514630672756E-2</v>
      </c>
      <c r="P13" s="6"/>
      <c r="Q13" s="16"/>
      <c r="S13" s="35">
        <v>31.622779999999999</v>
      </c>
      <c r="T13" s="36">
        <v>7.5338372934896283E-3</v>
      </c>
      <c r="U13" s="35">
        <v>31.622779999999999</v>
      </c>
      <c r="V13" s="36">
        <v>1.1455445310053622E-2</v>
      </c>
      <c r="W13" s="35">
        <v>31.622779999999999</v>
      </c>
      <c r="X13" s="36">
        <v>2.0319449941390809E-2</v>
      </c>
      <c r="Y13" s="35">
        <v>31.622779999999999</v>
      </c>
      <c r="Z13" s="36">
        <v>2.8029514630672756E-2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4.8968714439282211E-3</v>
      </c>
      <c r="F14" s="7">
        <f t="shared" si="1"/>
        <v>2.8637542099900514E-3</v>
      </c>
      <c r="J14" s="35">
        <v>56.23413</v>
      </c>
      <c r="K14" s="36">
        <v>1.9056148932638656E-2</v>
      </c>
      <c r="L14" s="35">
        <v>56.23413</v>
      </c>
      <c r="M14" s="36">
        <v>2.438645296787012E-2</v>
      </c>
      <c r="N14" s="35">
        <v>56.23413</v>
      </c>
      <c r="O14" s="36">
        <v>2.9681625668639088E-2</v>
      </c>
      <c r="P14" s="6"/>
      <c r="Q14" s="16"/>
      <c r="S14" s="35">
        <v>56.23413</v>
      </c>
      <c r="T14" s="36">
        <v>8.3225131095685453E-3</v>
      </c>
      <c r="U14" s="35">
        <v>56.23413</v>
      </c>
      <c r="V14" s="36">
        <v>1.2520789780680632E-2</v>
      </c>
      <c r="W14" s="35">
        <v>56.23413</v>
      </c>
      <c r="X14" s="36">
        <v>2.2037919586827725E-2</v>
      </c>
      <c r="Y14" s="35">
        <v>56.23413</v>
      </c>
      <c r="Z14" s="36">
        <v>2.9681625668639088E-2</v>
      </c>
    </row>
    <row r="15" spans="1:26" ht="15.75" thickBot="1">
      <c r="D15" s="13">
        <f t="shared" si="0"/>
        <v>3000000</v>
      </c>
      <c r="E15" s="20">
        <f t="shared" si="1"/>
        <v>5.8779932249766386E-3</v>
      </c>
      <c r="F15" s="7">
        <f t="shared" si="1"/>
        <v>3.440447936781969E-3</v>
      </c>
      <c r="J15" s="35">
        <v>100</v>
      </c>
      <c r="K15" s="36">
        <v>2.0555603990578528E-2</v>
      </c>
      <c r="L15" s="35">
        <v>100</v>
      </c>
      <c r="M15" s="36">
        <v>2.6770456770025132E-2</v>
      </c>
      <c r="N15" s="35">
        <v>100</v>
      </c>
      <c r="O15" s="36">
        <v>3.1888768116216382E-2</v>
      </c>
      <c r="P15" s="6"/>
      <c r="Q15" s="16"/>
      <c r="S15" s="35">
        <v>100</v>
      </c>
      <c r="T15" s="36">
        <v>9.062378370255017E-3</v>
      </c>
      <c r="U15" s="35">
        <v>100</v>
      </c>
      <c r="V15" s="36">
        <v>1.3524225613789513E-2</v>
      </c>
      <c r="W15" s="35">
        <v>100</v>
      </c>
      <c r="X15" s="36">
        <v>2.3300594415912035E-2</v>
      </c>
      <c r="Y15" s="35">
        <v>100</v>
      </c>
      <c r="Z15" s="36">
        <v>3.1888768116216382E-2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6.7794202788687835E-3</v>
      </c>
      <c r="F16" s="7">
        <f t="shared" si="1"/>
        <v>3.9633927748182309E-3</v>
      </c>
      <c r="J16" s="35">
        <v>177.82794000000001</v>
      </c>
      <c r="K16" s="36">
        <v>2.248649179154728E-2</v>
      </c>
      <c r="L16" s="35">
        <v>177.82794000000001</v>
      </c>
      <c r="M16" s="36">
        <v>2.8411849762150349E-2</v>
      </c>
      <c r="N16" s="35">
        <v>177.82794000000001</v>
      </c>
      <c r="O16" s="36">
        <v>3.4605500805366618E-2</v>
      </c>
      <c r="P16" s="6"/>
      <c r="Q16" s="16"/>
      <c r="S16" s="35">
        <v>177.82794000000001</v>
      </c>
      <c r="T16" s="36">
        <v>9.7919677245431793E-3</v>
      </c>
      <c r="U16" s="35">
        <v>177.82794000000001</v>
      </c>
      <c r="V16" s="36">
        <v>1.4341935534343431E-2</v>
      </c>
      <c r="W16" s="35">
        <v>177.82794000000001</v>
      </c>
      <c r="X16" s="36">
        <v>2.5521054298277539E-2</v>
      </c>
      <c r="Y16" s="35">
        <v>177.82794000000001</v>
      </c>
      <c r="Z16" s="36">
        <v>3.4605500805366618E-2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7.2026043390129831E-3</v>
      </c>
      <c r="F17" s="7">
        <f t="shared" si="1"/>
        <v>4.2066438117676396E-3</v>
      </c>
      <c r="J17" s="35">
        <v>316.22777000000002</v>
      </c>
      <c r="K17" s="36">
        <v>2.3675194594018425E-2</v>
      </c>
      <c r="L17" s="35">
        <v>316.22777000000002</v>
      </c>
      <c r="M17" s="36">
        <v>3.0783104880871184E-2</v>
      </c>
      <c r="N17" s="35">
        <v>316.22777000000002</v>
      </c>
      <c r="O17" s="36">
        <v>3.6919754577606032E-2</v>
      </c>
      <c r="P17" s="6"/>
      <c r="Q17" s="16"/>
      <c r="S17" s="35">
        <v>316.22777000000002</v>
      </c>
      <c r="T17" s="36">
        <v>1.0131072635691216E-2</v>
      </c>
      <c r="U17" s="35">
        <v>316.22777000000002</v>
      </c>
      <c r="V17" s="36">
        <v>1.5825163308218679E-2</v>
      </c>
      <c r="W17" s="35">
        <v>316.22777000000002</v>
      </c>
      <c r="X17" s="36">
        <v>2.6805286990297775E-2</v>
      </c>
      <c r="Y17" s="35">
        <v>316.22777000000002</v>
      </c>
      <c r="Z17" s="36">
        <v>3.6919754577606032E-2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8.6959456802605702E-3</v>
      </c>
      <c r="F18" s="7">
        <f t="shared" si="1"/>
        <v>5.0537643812046552E-3</v>
      </c>
      <c r="J18" s="35">
        <v>562.34132999999997</v>
      </c>
      <c r="K18" s="36">
        <v>2.4468668799729094E-2</v>
      </c>
      <c r="L18" s="35">
        <v>562.34132999999997</v>
      </c>
      <c r="M18" s="36">
        <v>3.2073909078561891E-2</v>
      </c>
      <c r="N18" s="35">
        <v>562.34132999999997</v>
      </c>
      <c r="O18" s="36">
        <v>4.0480394673182832E-2</v>
      </c>
      <c r="P18" s="6"/>
      <c r="Q18" s="16"/>
      <c r="S18" s="35">
        <v>562.34132999999997</v>
      </c>
      <c r="T18" s="36">
        <v>1.088378277937564E-2</v>
      </c>
      <c r="U18" s="35">
        <v>562.34132999999997</v>
      </c>
      <c r="V18" s="36">
        <v>1.7047858899204606E-2</v>
      </c>
      <c r="W18" s="35">
        <v>562.34132999999997</v>
      </c>
      <c r="X18" s="36">
        <v>2.8548394193375421E-2</v>
      </c>
      <c r="Y18" s="35">
        <v>562.34132999999997</v>
      </c>
      <c r="Z18" s="36">
        <v>4.0480394673182832E-2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1.0076956061715166E-2</v>
      </c>
      <c r="F19" s="7">
        <f t="shared" si="1"/>
        <v>5.8219317955543401E-3</v>
      </c>
      <c r="J19" s="35">
        <v>961.2971</v>
      </c>
      <c r="K19" s="36">
        <v>2.8770928181262673E-2</v>
      </c>
      <c r="L19" s="35">
        <v>961.2971</v>
      </c>
      <c r="M19" s="36">
        <v>3.4999731926661067E-2</v>
      </c>
      <c r="N19" s="35">
        <v>961.2971</v>
      </c>
      <c r="O19" s="36">
        <v>4.4673965323580068E-2</v>
      </c>
      <c r="P19" s="6"/>
      <c r="Q19" s="16"/>
      <c r="S19" s="35">
        <v>961.2971</v>
      </c>
      <c r="T19" s="36">
        <v>1.2540772686121679E-2</v>
      </c>
      <c r="U19" s="35">
        <v>961.2971</v>
      </c>
      <c r="V19" s="36">
        <v>1.7189732860183989E-2</v>
      </c>
      <c r="W19" s="35">
        <v>961.2971</v>
      </c>
      <c r="X19" s="36">
        <v>3.1729718823727257E-2</v>
      </c>
      <c r="Y19" s="35">
        <v>961.2971</v>
      </c>
      <c r="Z19" s="36">
        <v>4.4673965323580068E-2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1.0728203264065489E-2</v>
      </c>
      <c r="F20" s="7">
        <f t="shared" si="1"/>
        <v>6.1792496357934478E-3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1.3040905400408294E-2</v>
      </c>
      <c r="F21" s="19">
        <f t="shared" si="1"/>
        <v>7.4236073005721163E-3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1.5297696653628857E-3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1.0198464435752572E-13</v>
      </c>
      <c r="C26" s="5"/>
      <c r="D26" s="5" t="s">
        <v>75</v>
      </c>
      <c r="E26" s="7">
        <f>B26*B12</f>
        <v>1.5297696653628857E-4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0.31615239750832974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1.2999999999999998</v>
      </c>
      <c r="AK32" s="5">
        <f>AJ32</f>
        <v>1.2999999999999998</v>
      </c>
      <c r="AL32" s="5">
        <f>AJ32</f>
        <v>1.2999999999999998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6.7497244398804362E-3</v>
      </c>
      <c r="C35" s="5">
        <f>E26*(C32^B13)*EXP(-B20*C33)</f>
        <v>3.9340787369469016E-3</v>
      </c>
      <c r="D35" s="5">
        <f>B23*(D32^(-B22/B24))*EXP(B21*D33/B24)</f>
        <v>1382808309.2105155</v>
      </c>
      <c r="E35" s="2"/>
      <c r="F35" s="6">
        <f>E25*(F32^B13)*EXP(-B27*F33)</f>
        <v>8.5505650925554351E-3</v>
      </c>
      <c r="G35" s="5">
        <f>E26*(G32^B13)*EXP(-B20*G33)</f>
        <v>4.2993123728755711E-3</v>
      </c>
      <c r="H35" s="5">
        <f>B23*(H32^(-B22/B24))*EXP(B21*H33/B24)</f>
        <v>402960646.61531383</v>
      </c>
      <c r="I35" s="2"/>
      <c r="J35" s="6">
        <f>E25*(J32^B13)*EXP(-B27*J33)</f>
        <v>1.1088021015390272E-2</v>
      </c>
      <c r="K35" s="5">
        <f>E26*(K32^B13)*EXP(-B20*K33)</f>
        <v>4.7398581069610342E-3</v>
      </c>
      <c r="L35" s="5">
        <f>B23*(L32^(-B22/B24))*EXP(B21*L33/B24)</f>
        <v>103954009.10821877</v>
      </c>
      <c r="M35" s="2"/>
      <c r="N35" s="6">
        <f>E25*(N32^B13)*EXP(-B27*N33)</f>
        <v>1.4374319851344481E-2</v>
      </c>
      <c r="O35" s="5">
        <f>E26*(O32^B13)*EXP(-B20*O33)</f>
        <v>5.224977169118304E-3</v>
      </c>
      <c r="P35" s="5">
        <f>B23*(P32^(-B22/B24))*EXP(B21*P33/B24)</f>
        <v>26858179.480835561</v>
      </c>
      <c r="Q35" s="2"/>
      <c r="R35" s="6">
        <f>E25*(R32^B13)*EXP(-B27*R33)</f>
        <v>3.0526564018116837E-3</v>
      </c>
      <c r="S35" s="5">
        <f>E26*(S32^B13)*EXP(-B20*S33)</f>
        <v>1.3049360362692572E-3</v>
      </c>
      <c r="T35" s="5">
        <f>B23*(T32^(-B22/B24))*EXP(B21*T33/B24)</f>
        <v>99197661932.259323</v>
      </c>
      <c r="U35" s="2"/>
      <c r="V35" s="6">
        <f>E25*(V32^B13)*EXP(-B27*V33)</f>
        <v>4.8861487582795354E-3</v>
      </c>
      <c r="W35" s="5">
        <f>E26*(W32^B13)*EXP(-B20*W33)</f>
        <v>2.0887092269759443E-3</v>
      </c>
      <c r="X35" s="5">
        <f>B23*(X32^(-B22/B24))*EXP(B21*X33/B24)</f>
        <v>8125668330.1973372</v>
      </c>
      <c r="Y35" s="2"/>
      <c r="Z35" s="6">
        <f>E25*(Z32^B13)*EXP(-B27*Z33)</f>
        <v>7.4930189151840498E-3</v>
      </c>
      <c r="AA35" s="5">
        <f>E26*(AA32^B13)*EXP(-B20*AA33)</f>
        <v>3.2030825339752853E-3</v>
      </c>
      <c r="AB35" s="5">
        <f>B23*(AB32^(-B22/B24))*EXP(B21*AB33/B24)</f>
        <v>835883128.3572377</v>
      </c>
      <c r="AC35" s="2"/>
      <c r="AD35" s="6">
        <f>E25*(AD32^B13)*EXP(-B27*AD33)</f>
        <v>1.1088021015390272E-2</v>
      </c>
      <c r="AE35" s="5">
        <f>E26*(AE32^B13)*EXP(-B20*AE33)</f>
        <v>4.7398581069610342E-3</v>
      </c>
      <c r="AF35" s="5">
        <f>B23*(AF32^(-B22/B24))*EXP(B21*AF33/B24)</f>
        <v>103954009.10821877</v>
      </c>
      <c r="AG35" s="2"/>
      <c r="AI35" s="6"/>
      <c r="AJ35" s="5">
        <f>E25*(AJ32^B13)*EXP(-B27*AJ33)</f>
        <v>4.5355069601733003E-4</v>
      </c>
      <c r="AK35" s="5">
        <f>E26*(AK32^B13)*EXP(-B20*AK33)</f>
        <v>2.0937204184326173E-4</v>
      </c>
      <c r="AL35" s="5">
        <f>B23*(AL32^(-B22/B24))*EXP(B21*AL33/B24)</f>
        <v>2485430620570104.5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6.7497244398804362E-3</v>
      </c>
      <c r="C38" s="5">
        <f>C35</f>
        <v>3.9340787369469016E-3</v>
      </c>
      <c r="D38" s="5">
        <f>E27*(1-EXP(-((A38/D35)^B24)))</f>
        <v>1.6184935674853706E-4</v>
      </c>
      <c r="E38" s="7">
        <f>B38+C38+D38</f>
        <v>1.0845652533575875E-2</v>
      </c>
      <c r="F38" s="13">
        <f>F35*A38^0.167</f>
        <v>8.5505650925554351E-3</v>
      </c>
      <c r="G38" s="5">
        <f>G35</f>
        <v>4.2993123728755711E-3</v>
      </c>
      <c r="H38" s="5">
        <f>E27*(1-EXP(-((A38/H35)^B24)))</f>
        <v>2.5224851498915028E-4</v>
      </c>
      <c r="I38" s="7">
        <f>F38+G38+H38</f>
        <v>1.3102125980420156E-2</v>
      </c>
      <c r="J38" s="13">
        <f>J35*A38^0.167</f>
        <v>1.1088021015390272E-2</v>
      </c>
      <c r="K38" s="5">
        <f>K35</f>
        <v>4.7398581069610342E-3</v>
      </c>
      <c r="L38" s="5">
        <f>E27*(1-EXP(-((A38/L35)^B24)))</f>
        <v>4.1072522413474085E-4</v>
      </c>
      <c r="M38" s="7">
        <f>J38+K38+L38</f>
        <v>1.6238604346486045E-2</v>
      </c>
      <c r="N38" s="13">
        <f>N35*A38^0.167</f>
        <v>1.4374319851344481E-2</v>
      </c>
      <c r="O38" s="5">
        <f>O35</f>
        <v>5.224977169118304E-3</v>
      </c>
      <c r="P38" s="5">
        <f>E27*(1-EXP(-((A38/P35)^B24)))</f>
        <v>6.6829697219666234E-4</v>
      </c>
      <c r="Q38" s="7">
        <f>N38+O38+P38</f>
        <v>2.0267593992659448E-2</v>
      </c>
      <c r="R38" s="13">
        <f>R35*A38^0.167</f>
        <v>3.0526564018116837E-3</v>
      </c>
      <c r="S38" s="5">
        <f>S35</f>
        <v>1.3049360362692572E-3</v>
      </c>
      <c r="T38" s="5">
        <f>E27*(1-EXP(-((A38/T35)^B24)))</f>
        <v>3.4764187527342106E-5</v>
      </c>
      <c r="U38" s="7">
        <f>R38+S38+T38</f>
        <v>4.3923566256082831E-3</v>
      </c>
      <c r="V38" s="13">
        <f>V35*A38^0.167</f>
        <v>4.8861487582795354E-3</v>
      </c>
      <c r="W38" s="5">
        <f>W35</f>
        <v>2.0887092269759443E-3</v>
      </c>
      <c r="X38" s="5">
        <f>E27*(1-EXP(-((A38/X35)^B24)))</f>
        <v>8.5563478344359085E-5</v>
      </c>
      <c r="Y38" s="7">
        <f>V38+W38+X38</f>
        <v>7.060421463599839E-3</v>
      </c>
      <c r="Z38" s="13">
        <f>Z35*A38^0.167</f>
        <v>7.4930189151840498E-3</v>
      </c>
      <c r="AA38" s="5">
        <f>AA35</f>
        <v>3.2030825339752853E-3</v>
      </c>
      <c r="AB38" s="5">
        <f>E27*(1-EXP(-((A38/AB35)^B24)))</f>
        <v>1.9399511756291158E-4</v>
      </c>
      <c r="AC38" s="7">
        <f>Z38+AA38+AB38</f>
        <v>1.0890096566722246E-2</v>
      </c>
      <c r="AD38" s="13">
        <f>AD35*A38^0.167</f>
        <v>1.1088021015390272E-2</v>
      </c>
      <c r="AE38" s="5">
        <f>AE35</f>
        <v>4.7398581069610342E-3</v>
      </c>
      <c r="AF38" s="5">
        <f>E27*(1-EXP(-((A38/AF35)^B24)))</f>
        <v>4.1072522413474085E-4</v>
      </c>
      <c r="AG38" s="7">
        <f>AD38+AE38+AF38</f>
        <v>1.6238604346486045E-2</v>
      </c>
      <c r="AI38" s="13">
        <v>1000</v>
      </c>
      <c r="AJ38" s="20">
        <f>AJ35*AI38^0.167</f>
        <v>1.4375595289372583E-3</v>
      </c>
      <c r="AK38" s="5">
        <f>AK35</f>
        <v>2.0937204184326173E-4</v>
      </c>
      <c r="AL38" s="5">
        <f>E27*(1-EXP(-((AI38/AL35)^B24)))</f>
        <v>1.0902959498757336E-5</v>
      </c>
      <c r="AM38" s="20">
        <f>AJ38+AK38+AL38</f>
        <v>1.6578345302792773E-3</v>
      </c>
      <c r="AN38" s="7">
        <f>AJ38*AN35^0.67</f>
        <v>9.0351577727271648E-4</v>
      </c>
    </row>
    <row r="39" spans="1:40">
      <c r="A39" s="13">
        <v>2</v>
      </c>
      <c r="B39" s="13">
        <f>B35*A39^0.167</f>
        <v>7.5780602217475528E-3</v>
      </c>
      <c r="C39" s="5">
        <f>C35</f>
        <v>3.9340787369469016E-3</v>
      </c>
      <c r="D39" s="5">
        <f>E27*(1-EXP(-((A39/D35)^B24)))</f>
        <v>2.077065843700975E-4</v>
      </c>
      <c r="E39" s="7">
        <f t="shared" ref="E39:E50" si="2">B39+C39+D39</f>
        <v>1.1719845543064553E-2</v>
      </c>
      <c r="F39" s="13">
        <f>F35*A39^0.167</f>
        <v>9.5999026002467937E-3</v>
      </c>
      <c r="G39" s="5">
        <f>G35</f>
        <v>4.2993123728755711E-3</v>
      </c>
      <c r="H39" s="5">
        <f>E27*(1-EXP(-((A39/H35)^B24)))</f>
        <v>3.2370566472313003E-4</v>
      </c>
      <c r="I39" s="7">
        <f t="shared" ref="I39:I50" si="3">F39+G39+H39</f>
        <v>1.4222920637845493E-2</v>
      </c>
      <c r="J39" s="13">
        <f>J35*A39^0.167</f>
        <v>1.2448758722381022E-2</v>
      </c>
      <c r="K39" s="5">
        <f>K35</f>
        <v>4.7398581069610342E-3</v>
      </c>
      <c r="L39" s="5">
        <f>E27*(1-EXP(-((A39/L35)^B24)))</f>
        <v>5.2703831130187292E-4</v>
      </c>
      <c r="M39" s="7">
        <f t="shared" ref="M39:M50" si="4">J39+K39+L39</f>
        <v>1.7715655140643931E-2</v>
      </c>
      <c r="N39" s="13">
        <f>N35*A39^0.167</f>
        <v>1.6138356824842374E-2</v>
      </c>
      <c r="O39" s="5">
        <f>O35</f>
        <v>5.224977169118304E-3</v>
      </c>
      <c r="P39" s="5">
        <f>E27*(1-EXP(-((A39/P35)^B24)))</f>
        <v>8.5745257678661085E-4</v>
      </c>
      <c r="Q39" s="7">
        <f t="shared" ref="Q39:Q50" si="5">N39+O39+P39</f>
        <v>2.2220786570747289E-2</v>
      </c>
      <c r="R39" s="13">
        <f>R35*A39^0.167</f>
        <v>3.427282736544118E-3</v>
      </c>
      <c r="S39" s="5">
        <f>S35</f>
        <v>1.3049360362692572E-3</v>
      </c>
      <c r="T39" s="5">
        <f>E27*(1-EXP(-((A39/T35)^B24)))</f>
        <v>4.461656330082609E-5</v>
      </c>
      <c r="U39" s="7">
        <f t="shared" ref="U39:U50" si="6">R39+S39+T39</f>
        <v>4.7768353361142017E-3</v>
      </c>
      <c r="V39" s="13">
        <f>V35*A39^0.167</f>
        <v>5.4857838823587956E-3</v>
      </c>
      <c r="W39" s="5">
        <f>W35</f>
        <v>2.0887092269759443E-3</v>
      </c>
      <c r="X39" s="5">
        <f>E27*(1-EXP(-((A39/X35)^B24)))</f>
        <v>1.0981017198851405E-4</v>
      </c>
      <c r="Y39" s="7">
        <f t="shared" ref="Y39:Y50" si="7">V39+W39+X39</f>
        <v>7.6843032813232537E-3</v>
      </c>
      <c r="Z39" s="13">
        <f>Z35*A39^0.167</f>
        <v>8.4125728520798825E-3</v>
      </c>
      <c r="AA39" s="5">
        <f>AA35</f>
        <v>3.2030825339752853E-3</v>
      </c>
      <c r="AB39" s="5">
        <f>E27*(1-EXP(-((A39/AB35)^B24)))</f>
        <v>2.4895670433043972E-4</v>
      </c>
      <c r="AC39" s="7">
        <f t="shared" ref="AC39:AC50" si="8">Z39+AA39+AB39</f>
        <v>1.1864612090385607E-2</v>
      </c>
      <c r="AD39" s="13">
        <f>AD35*A39^0.167</f>
        <v>1.2448758722381022E-2</v>
      </c>
      <c r="AE39" s="5">
        <f>AE35</f>
        <v>4.7398581069610342E-3</v>
      </c>
      <c r="AF39" s="5">
        <f>E27*(1-EXP(-((A39/AF35)^B24)))</f>
        <v>5.2703831130187292E-4</v>
      </c>
      <c r="AG39" s="7">
        <f t="shared" ref="AG39:AG50" si="9">AD39+AE39+AF39</f>
        <v>1.7715655140643931E-2</v>
      </c>
      <c r="AI39" s="13">
        <v>3000</v>
      </c>
      <c r="AJ39" s="20">
        <f>AJ35*AI39^0.167</f>
        <v>1.7270507008178709E-3</v>
      </c>
      <c r="AK39" s="5">
        <f>AK35</f>
        <v>2.0937204184326173E-4</v>
      </c>
      <c r="AL39" s="5">
        <f>E27*(1-EXP(-((AI39/AL35)^B24)))</f>
        <v>1.6192146240540602E-5</v>
      </c>
      <c r="AM39" s="20">
        <f t="shared" ref="AM39:AM54" si="10">AJ39+AK39+AL39</f>
        <v>1.9526148889016733E-3</v>
      </c>
      <c r="AN39" s="7">
        <f>AJ39*AN35^0.67</f>
        <v>1.0854629147026803E-3</v>
      </c>
    </row>
    <row r="40" spans="1:40">
      <c r="A40" s="13">
        <v>4</v>
      </c>
      <c r="B40" s="13">
        <f>B35*A40^0.167</f>
        <v>8.5080505487198574E-3</v>
      </c>
      <c r="C40" s="5">
        <f>C35</f>
        <v>3.9340787369469016E-3</v>
      </c>
      <c r="D40" s="5">
        <f>E27*(1-EXP(-((A40/D35)^B24)))</f>
        <v>2.6655118657320596E-4</v>
      </c>
      <c r="E40" s="7">
        <f t="shared" si="2"/>
        <v>1.2708680472239966E-2</v>
      </c>
      <c r="F40" s="13">
        <f>F35*A40^0.167</f>
        <v>1.077801629911721E-2</v>
      </c>
      <c r="G40" s="5">
        <f>G35</f>
        <v>4.2993123728755711E-3</v>
      </c>
      <c r="H40" s="5">
        <f>E27*(1-EXP(-((A40/H35)^B24)))</f>
        <v>4.1539193698841772E-4</v>
      </c>
      <c r="I40" s="7">
        <f t="shared" si="3"/>
        <v>1.54927206089812E-2</v>
      </c>
      <c r="J40" s="13">
        <f>J35*A40^0.167</f>
        <v>1.3976488095842857E-2</v>
      </c>
      <c r="K40" s="5">
        <f>K35</f>
        <v>4.7398581069610342E-3</v>
      </c>
      <c r="L40" s="5">
        <f>E27*(1-EXP(-((A40/L35)^B24)))</f>
        <v>6.7625475720395193E-4</v>
      </c>
      <c r="M40" s="7">
        <f t="shared" si="4"/>
        <v>1.9392600960007843E-2</v>
      </c>
      <c r="N40" s="13">
        <f>N35*A40^0.167</f>
        <v>1.8118878924318356E-2</v>
      </c>
      <c r="O40" s="5">
        <f>O35</f>
        <v>5.224977169118304E-3</v>
      </c>
      <c r="P40" s="5">
        <f>E27*(1-EXP(-((A40/P35)^B24)))</f>
        <v>1.1000536040047483E-3</v>
      </c>
      <c r="Q40" s="7">
        <f t="shared" si="5"/>
        <v>2.444390969744141E-2</v>
      </c>
      <c r="R40" s="13">
        <f>R35*A40^0.167</f>
        <v>3.8478837478211404E-3</v>
      </c>
      <c r="S40" s="5">
        <f>S35</f>
        <v>1.3049360362692572E-3</v>
      </c>
      <c r="T40" s="5">
        <f>E27*(1-EXP(-((A40/T35)^B24)))</f>
        <v>5.7260907575783343E-5</v>
      </c>
      <c r="U40" s="7">
        <f t="shared" si="6"/>
        <v>5.2100806916661815E-3</v>
      </c>
      <c r="V40" s="13">
        <f>V35*A40^0.167</f>
        <v>6.1590070815903475E-3</v>
      </c>
      <c r="W40" s="5">
        <f>W35</f>
        <v>2.0887092269759443E-3</v>
      </c>
      <c r="X40" s="5">
        <f>E27*(1-EXP(-((A40/X35)^B24)))</f>
        <v>1.4092628101337101E-4</v>
      </c>
      <c r="Y40" s="7">
        <f t="shared" si="7"/>
        <v>8.3886425895796646E-3</v>
      </c>
      <c r="Z40" s="13">
        <f>Z35*A40^0.167</f>
        <v>9.4449757557849585E-3</v>
      </c>
      <c r="AA40" s="5">
        <f>AA35</f>
        <v>3.2030825339752853E-3</v>
      </c>
      <c r="AB40" s="5">
        <f>E27*(1-EXP(-((A40/AB35)^B24)))</f>
        <v>3.1948181909235128E-4</v>
      </c>
      <c r="AC40" s="7">
        <f t="shared" si="8"/>
        <v>1.2967540108852595E-2</v>
      </c>
      <c r="AD40" s="13">
        <f>AD35*A40^0.167</f>
        <v>1.3976488095842857E-2</v>
      </c>
      <c r="AE40" s="5">
        <f>AE35</f>
        <v>4.7398581069610342E-3</v>
      </c>
      <c r="AF40" s="5">
        <f>E27*(1-EXP(-((A40/AF35)^B24)))</f>
        <v>6.7625475720395193E-4</v>
      </c>
      <c r="AG40" s="7">
        <f t="shared" si="9"/>
        <v>1.9392600960007843E-2</v>
      </c>
      <c r="AI40" s="13">
        <v>7000</v>
      </c>
      <c r="AJ40" s="20">
        <f>AJ35*AI40^0.167</f>
        <v>1.9895607767193195E-3</v>
      </c>
      <c r="AK40" s="5">
        <f>AK35</f>
        <v>2.0937204184326173E-4</v>
      </c>
      <c r="AL40" s="5">
        <f>E27*(1-EXP(-((AI40/AL35)^B24)))</f>
        <v>2.1967067958010897E-5</v>
      </c>
      <c r="AM40" s="20">
        <f t="shared" si="10"/>
        <v>2.2208998865205923E-3</v>
      </c>
      <c r="AN40" s="7">
        <f>AJ40*AN35^0.67</f>
        <v>1.2504522528801109E-3</v>
      </c>
    </row>
    <row r="41" spans="1:40">
      <c r="A41" s="13">
        <v>7</v>
      </c>
      <c r="B41" s="13">
        <f>B35*A41^0.167</f>
        <v>9.3415171538513697E-3</v>
      </c>
      <c r="C41" s="5">
        <f>C35</f>
        <v>3.9340787369469016E-3</v>
      </c>
      <c r="D41" s="5">
        <f>E27*(1-EXP(-((A41/D35)^B24)))</f>
        <v>3.2601189452168591E-4</v>
      </c>
      <c r="E41" s="7">
        <f t="shared" si="2"/>
        <v>1.3601607785319957E-2</v>
      </c>
      <c r="F41" s="13">
        <f>F35*A41^0.167</f>
        <v>1.183385354449288E-2</v>
      </c>
      <c r="G41" s="5">
        <f>G35</f>
        <v>4.2993123728755711E-3</v>
      </c>
      <c r="H41" s="5">
        <f>E27*(1-EXP(-((A41/H35)^B24)))</f>
        <v>5.0802847542608055E-4</v>
      </c>
      <c r="I41" s="7">
        <f t="shared" si="3"/>
        <v>1.6641194392794531E-2</v>
      </c>
      <c r="J41" s="13">
        <f>J35*A41^0.167</f>
        <v>1.5345654395243354E-2</v>
      </c>
      <c r="K41" s="5">
        <f>K35</f>
        <v>4.7398581069610342E-3</v>
      </c>
      <c r="L41" s="5">
        <f>E27*(1-EXP(-((A41/L35)^B24)))</f>
        <v>8.2699006768524206E-4</v>
      </c>
      <c r="M41" s="7">
        <f t="shared" si="4"/>
        <v>2.0912502569889631E-2</v>
      </c>
      <c r="N41" s="13">
        <f>N35*A41^0.167</f>
        <v>1.9893842580136399E-2</v>
      </c>
      <c r="O41" s="5">
        <f>O35</f>
        <v>5.224977169118304E-3</v>
      </c>
      <c r="P41" s="5">
        <f>E27*(1-EXP(-((A41/P35)^B24)))</f>
        <v>1.3450509227078977E-3</v>
      </c>
      <c r="Q41" s="7">
        <f t="shared" si="5"/>
        <v>2.6463870671962601E-2</v>
      </c>
      <c r="R41" s="13">
        <f>R35*A41^0.167</f>
        <v>4.2248305684673519E-3</v>
      </c>
      <c r="S41" s="5">
        <f>S35</f>
        <v>1.3049360362692572E-3</v>
      </c>
      <c r="T41" s="5">
        <f>E27*(1-EXP(-((A41/T35)^B24)))</f>
        <v>7.0039517629376223E-5</v>
      </c>
      <c r="U41" s="7">
        <f t="shared" si="6"/>
        <v>5.5998061223659851E-3</v>
      </c>
      <c r="V41" s="13">
        <f>V35*A41^0.167</f>
        <v>6.762356426293809E-3</v>
      </c>
      <c r="W41" s="5">
        <f>W35</f>
        <v>2.0887092269759443E-3</v>
      </c>
      <c r="X41" s="5">
        <f>E27*(1-EXP(-((A41/X35)^B24)))</f>
        <v>1.7237095280643759E-4</v>
      </c>
      <c r="Y41" s="7">
        <f t="shared" si="7"/>
        <v>9.0234366060761902E-3</v>
      </c>
      <c r="Z41" s="13">
        <f>Z35*A41^0.167</f>
        <v>1.0370225533468516E-2</v>
      </c>
      <c r="AA41" s="5">
        <f>AA35</f>
        <v>3.2030825339752853E-3</v>
      </c>
      <c r="AB41" s="5">
        <f>E27*(1-EXP(-((A41/AB35)^B24)))</f>
        <v>3.9074268387104006E-4</v>
      </c>
      <c r="AC41" s="7">
        <f t="shared" si="8"/>
        <v>1.3964050751314842E-2</v>
      </c>
      <c r="AD41" s="13">
        <f>AD35*A41^0.167</f>
        <v>1.5345654395243354E-2</v>
      </c>
      <c r="AE41" s="5">
        <f>AE35</f>
        <v>4.7398581069610342E-3</v>
      </c>
      <c r="AF41" s="5">
        <f>E27*(1-EXP(-((A41/AF35)^B24)))</f>
        <v>8.2699006768524206E-4</v>
      </c>
      <c r="AG41" s="7">
        <f t="shared" si="9"/>
        <v>2.0912502569889631E-2</v>
      </c>
      <c r="AI41" s="13">
        <v>10000</v>
      </c>
      <c r="AJ41" s="20">
        <f>AJ35*AI41^0.167</f>
        <v>2.1116689677332778E-3</v>
      </c>
      <c r="AK41" s="5">
        <f>AK35</f>
        <v>2.0937204184326173E-4</v>
      </c>
      <c r="AL41" s="5">
        <f>E27*(1-EXP(-((AI41/AL35)^B24)))</f>
        <v>2.4976681276342817E-5</v>
      </c>
      <c r="AM41" s="20">
        <f t="shared" si="10"/>
        <v>2.3460176908528824E-3</v>
      </c>
      <c r="AN41" s="7">
        <f>AJ41*AN35^0.67</f>
        <v>1.3271980675017168E-3</v>
      </c>
    </row>
    <row r="42" spans="1:40">
      <c r="A42" s="13">
        <v>10</v>
      </c>
      <c r="B42" s="13">
        <f>B35*A42^0.167</f>
        <v>9.9148475965954042E-3</v>
      </c>
      <c r="C42" s="5">
        <f>C35</f>
        <v>3.9340787369469016E-3</v>
      </c>
      <c r="D42" s="5">
        <f>E27*(1-EXP(-((A42/D35)^B24)))</f>
        <v>3.7065295048169597E-4</v>
      </c>
      <c r="E42" s="7">
        <f t="shared" si="2"/>
        <v>1.4219579284024002E-2</v>
      </c>
      <c r="F42" s="13">
        <f>F35*A42^0.167</f>
        <v>1.2560149753159042E-2</v>
      </c>
      <c r="G42" s="5">
        <f>G35</f>
        <v>4.2993123728755711E-3</v>
      </c>
      <c r="H42" s="5">
        <f>E27*(1-EXP(-((A42/H35)^B24)))</f>
        <v>5.7757040048269954E-4</v>
      </c>
      <c r="I42" s="7">
        <f t="shared" si="3"/>
        <v>1.7437032526517311E-2</v>
      </c>
      <c r="J42" s="13">
        <f>J35*A42^0.167</f>
        <v>1.6287485436574201E-2</v>
      </c>
      <c r="K42" s="5">
        <f>K35</f>
        <v>4.7398581069610342E-3</v>
      </c>
      <c r="L42" s="5">
        <f>E27*(1-EXP(-((A42/L35)^B24)))</f>
        <v>9.4012826408119315E-4</v>
      </c>
      <c r="M42" s="7">
        <f t="shared" si="4"/>
        <v>2.1967471807616427E-2</v>
      </c>
      <c r="N42" s="13">
        <f>N35*A42^0.167</f>
        <v>2.1114816152897793E-2</v>
      </c>
      <c r="O42" s="5">
        <f>O35</f>
        <v>5.224977169118304E-3</v>
      </c>
      <c r="P42" s="5">
        <f>E27*(1-EXP(-((A42/P35)^B24)))</f>
        <v>1.5288915569487656E-3</v>
      </c>
      <c r="Q42" s="7">
        <f t="shared" si="5"/>
        <v>2.7868684878964864E-2</v>
      </c>
      <c r="R42" s="13">
        <f>R35*A42^0.167</f>
        <v>4.484127205238957E-3</v>
      </c>
      <c r="S42" s="5">
        <f>S35</f>
        <v>1.3049360362692572E-3</v>
      </c>
      <c r="T42" s="5">
        <f>E27*(1-EXP(-((A42/T35)^B24)))</f>
        <v>7.9634500516814359E-5</v>
      </c>
      <c r="U42" s="7">
        <f t="shared" si="6"/>
        <v>5.8686977420250282E-3</v>
      </c>
      <c r="V42" s="13">
        <f>V35*A42^0.167</f>
        <v>7.1773923075137604E-3</v>
      </c>
      <c r="W42" s="5">
        <f>W35</f>
        <v>2.0887092269759443E-3</v>
      </c>
      <c r="X42" s="5">
        <f>E27*(1-EXP(-((A42/X35)^B24)))</f>
        <v>1.9598036582599071E-4</v>
      </c>
      <c r="Y42" s="7">
        <f t="shared" si="7"/>
        <v>9.4620819003156959E-3</v>
      </c>
      <c r="Z42" s="13">
        <f>Z35*A42^0.167</f>
        <v>1.1006692383396393E-2</v>
      </c>
      <c r="AA42" s="5">
        <f>AA35</f>
        <v>3.2030825339752853E-3</v>
      </c>
      <c r="AB42" s="5">
        <f>E27*(1-EXP(-((A42/AB35)^B24)))</f>
        <v>4.4424114029515218E-4</v>
      </c>
      <c r="AC42" s="7">
        <f t="shared" si="8"/>
        <v>1.465401605766683E-2</v>
      </c>
      <c r="AD42" s="13">
        <f>AD35*A42^0.167</f>
        <v>1.6287485436574201E-2</v>
      </c>
      <c r="AE42" s="5">
        <f>AE35</f>
        <v>4.7398581069610342E-3</v>
      </c>
      <c r="AF42" s="5">
        <f>E27*(1-EXP(-((A42/AF35)^B24)))</f>
        <v>9.4012826408119315E-4</v>
      </c>
      <c r="AG42" s="7">
        <f t="shared" si="9"/>
        <v>2.1967471807616427E-2</v>
      </c>
      <c r="AI42" s="13">
        <v>30000</v>
      </c>
      <c r="AJ42" s="20">
        <f>AJ35*AI42^0.167</f>
        <v>2.5369101572546271E-3</v>
      </c>
      <c r="AK42" s="5">
        <f>AK35</f>
        <v>2.0937204184326173E-4</v>
      </c>
      <c r="AL42" s="5">
        <f>E27*(1-EXP(-((AI42/AL35)^B24)))</f>
        <v>3.7092837849608747E-5</v>
      </c>
      <c r="AM42" s="20">
        <f t="shared" si="10"/>
        <v>2.7833750369474974E-3</v>
      </c>
      <c r="AN42" s="7">
        <f>AJ42*AN35^0.67</f>
        <v>1.5944649988146706E-3</v>
      </c>
    </row>
    <row r="43" spans="1:40">
      <c r="A43" s="13">
        <v>20</v>
      </c>
      <c r="B43" s="13">
        <f>B35*A43^0.167</f>
        <v>1.113161179329269E-2</v>
      </c>
      <c r="C43" s="5">
        <f>C35</f>
        <v>3.9340787369469016E-3</v>
      </c>
      <c r="D43" s="5">
        <f>E27*(1-EXP(-((A43/D35)^B24)))</f>
        <v>4.756265386365705E-4</v>
      </c>
      <c r="E43" s="7">
        <f t="shared" si="2"/>
        <v>1.5541317068876162E-2</v>
      </c>
      <c r="F43" s="13">
        <f>F35*A43^0.167</f>
        <v>1.41015491923242E-2</v>
      </c>
      <c r="G43" s="5">
        <f>G35</f>
        <v>4.2993123728755711E-3</v>
      </c>
      <c r="H43" s="5">
        <f>E27*(1-EXP(-((A43/H35)^B24)))</f>
        <v>7.4107681755897063E-4</v>
      </c>
      <c r="I43" s="7">
        <f t="shared" si="3"/>
        <v>1.9141938382758742E-2</v>
      </c>
      <c r="J43" s="13">
        <f>J35*A43^0.167</f>
        <v>1.8286308811353773E-2</v>
      </c>
      <c r="K43" s="5">
        <f>K35</f>
        <v>4.7398581069610342E-3</v>
      </c>
      <c r="L43" s="5">
        <f>E27*(1-EXP(-((A43/L35)^B24)))</f>
        <v>1.2060761380419127E-3</v>
      </c>
      <c r="M43" s="7">
        <f t="shared" si="4"/>
        <v>2.4232243056356718E-2</v>
      </c>
      <c r="N43" s="13">
        <f>N35*A43^0.167</f>
        <v>2.3706056418004204E-2</v>
      </c>
      <c r="O43" s="5">
        <f>O35</f>
        <v>5.224977169118304E-3</v>
      </c>
      <c r="P43" s="5">
        <f>E27*(1-EXP(-((A43/P35)^B24)))</f>
        <v>1.9608727256353671E-3</v>
      </c>
      <c r="Q43" s="7">
        <f t="shared" si="5"/>
        <v>3.0891906312757875E-2</v>
      </c>
      <c r="R43" s="13">
        <f>R35*A43^0.167</f>
        <v>5.0344256726248364E-3</v>
      </c>
      <c r="S43" s="5">
        <f>S35</f>
        <v>1.3049360362692572E-3</v>
      </c>
      <c r="T43" s="5">
        <f>E27*(1-EXP(-((A43/T35)^B24)))</f>
        <v>1.0220133181826635E-4</v>
      </c>
      <c r="U43" s="7">
        <f t="shared" si="6"/>
        <v>6.4415630407123597E-3</v>
      </c>
      <c r="V43" s="13">
        <f>V35*A43^0.167</f>
        <v>8.0582120982720263E-3</v>
      </c>
      <c r="W43" s="5">
        <f>W35</f>
        <v>2.0887092269759443E-3</v>
      </c>
      <c r="X43" s="5">
        <f>E27*(1-EXP(-((A43/X35)^B24)))</f>
        <v>2.5150417788051478E-4</v>
      </c>
      <c r="Y43" s="7">
        <f t="shared" si="7"/>
        <v>1.0398425503128486E-2</v>
      </c>
      <c r="Z43" s="13">
        <f>Z35*A43^0.167</f>
        <v>1.235744932501355E-2</v>
      </c>
      <c r="AA43" s="5">
        <f>AA35</f>
        <v>3.2030825339752853E-3</v>
      </c>
      <c r="AB43" s="5">
        <f>E27*(1-EXP(-((A43/AB35)^B24)))</f>
        <v>5.7003701327501576E-4</v>
      </c>
      <c r="AC43" s="7">
        <f t="shared" si="8"/>
        <v>1.6130568872263853E-2</v>
      </c>
      <c r="AD43" s="13">
        <f>AD35*A43^0.167</f>
        <v>1.8286308811353773E-2</v>
      </c>
      <c r="AE43" s="5">
        <f>AE35</f>
        <v>4.7398581069610342E-3</v>
      </c>
      <c r="AF43" s="5">
        <f>E27*(1-EXP(-((A43/AF35)^B24)))</f>
        <v>1.2060761380419127E-3</v>
      </c>
      <c r="AG43" s="7">
        <f t="shared" si="9"/>
        <v>2.4232243056356718E-2</v>
      </c>
      <c r="AI43" s="13">
        <v>70000</v>
      </c>
      <c r="AJ43" s="20">
        <f>AJ35*AI43^0.167</f>
        <v>2.9225181058925498E-3</v>
      </c>
      <c r="AK43" s="5">
        <f>AK35</f>
        <v>2.0937204184326173E-4</v>
      </c>
      <c r="AL43" s="5">
        <f>E27*(1-EXP(-((AI43/AL35)^B24)))</f>
        <v>5.0321388593336926E-5</v>
      </c>
      <c r="AM43" s="20">
        <f t="shared" si="10"/>
        <v>3.1822115363291485E-3</v>
      </c>
      <c r="AN43" s="7">
        <f>AJ43*AN35^0.67</f>
        <v>1.836822173194568E-3</v>
      </c>
    </row>
    <row r="44" spans="1:40">
      <c r="A44" s="13">
        <v>40</v>
      </c>
      <c r="B44" s="13">
        <f>B35*A44^0.167</f>
        <v>1.249769902253692E-2</v>
      </c>
      <c r="C44" s="5">
        <f>C35</f>
        <v>3.9340787369469016E-3</v>
      </c>
      <c r="D44" s="5">
        <f>E27*(1-EXP(-((A44/D35)^B24)))</f>
        <v>6.1030122889759201E-4</v>
      </c>
      <c r="E44" s="7">
        <f t="shared" si="2"/>
        <v>1.7042078988381414E-2</v>
      </c>
      <c r="F44" s="13">
        <f>F35*A44^0.167</f>
        <v>1.5832111362647169E-2</v>
      </c>
      <c r="G44" s="5">
        <f>G35</f>
        <v>4.2993123728755711E-3</v>
      </c>
      <c r="H44" s="5">
        <f>E27*(1-EXP(-((A44/H35)^B24)))</f>
        <v>9.5080105852146473E-4</v>
      </c>
      <c r="I44" s="7">
        <f t="shared" si="3"/>
        <v>2.1082224794044202E-2</v>
      </c>
      <c r="J44" s="13">
        <f>J35*A44^0.167</f>
        <v>2.0530430633160266E-2</v>
      </c>
      <c r="K44" s="5">
        <f>K35</f>
        <v>4.7398581069610342E-3</v>
      </c>
      <c r="L44" s="5">
        <f>E27*(1-EXP(-((A44/L35)^B24)))</f>
        <v>1.5470717638104679E-3</v>
      </c>
      <c r="M44" s="7">
        <f t="shared" si="4"/>
        <v>2.6817360503931766E-2</v>
      </c>
      <c r="N44" s="13">
        <f>N35*A44^0.167</f>
        <v>2.6615297373378873E-2</v>
      </c>
      <c r="O44" s="5">
        <f>O35</f>
        <v>5.224977169118304E-3</v>
      </c>
      <c r="P44" s="5">
        <f>E27*(1-EXP(-((A44/P35)^B24)))</f>
        <v>2.5144195646758221E-3</v>
      </c>
      <c r="Q44" s="7">
        <f t="shared" si="5"/>
        <v>3.4354694107172998E-2</v>
      </c>
      <c r="R44" s="13">
        <f>R35*A44^0.167</f>
        <v>5.6522575504932395E-3</v>
      </c>
      <c r="S44" s="5">
        <f>S35</f>
        <v>1.3049360362692572E-3</v>
      </c>
      <c r="T44" s="5">
        <f>E27*(1-EXP(-((A44/T35)^B24)))</f>
        <v>1.3116182662947155E-4</v>
      </c>
      <c r="U44" s="7">
        <f t="shared" si="6"/>
        <v>7.0883554133919684E-3</v>
      </c>
      <c r="V44" s="13">
        <f>V35*A44^0.167</f>
        <v>9.0471273463427256E-3</v>
      </c>
      <c r="W44" s="5">
        <f>W35</f>
        <v>2.0887092269759443E-3</v>
      </c>
      <c r="X44" s="5">
        <f>E27*(1-EXP(-((A44/X35)^B24)))</f>
        <v>3.2275057897328952E-4</v>
      </c>
      <c r="Y44" s="7">
        <f t="shared" si="7"/>
        <v>1.145858715229196E-2</v>
      </c>
      <c r="Z44" s="13">
        <f>Z35*A44^0.167</f>
        <v>1.3873973079381766E-2</v>
      </c>
      <c r="AA44" s="5">
        <f>AA35</f>
        <v>3.2030825339752853E-3</v>
      </c>
      <c r="AB44" s="5">
        <f>E27*(1-EXP(-((A44/AB35)^B24)))</f>
        <v>7.314132501193549E-4</v>
      </c>
      <c r="AC44" s="7">
        <f t="shared" si="8"/>
        <v>1.7808468863476409E-2</v>
      </c>
      <c r="AD44" s="13">
        <f>AD35*A44^0.167</f>
        <v>2.0530430633160266E-2</v>
      </c>
      <c r="AE44" s="5">
        <f>AE35</f>
        <v>4.7398581069610342E-3</v>
      </c>
      <c r="AF44" s="5">
        <f>E27*(1-EXP(-((A44/AF35)^B24)))</f>
        <v>1.5470717638104679E-3</v>
      </c>
      <c r="AG44" s="7">
        <f t="shared" si="9"/>
        <v>2.6817360503931766E-2</v>
      </c>
      <c r="AI44" s="13">
        <v>100000</v>
      </c>
      <c r="AJ44" s="20">
        <f>AJ35*AI44^0.167</f>
        <v>3.1018860363885106E-3</v>
      </c>
      <c r="AK44" s="5">
        <f>AK35</f>
        <v>2.0937204184326173E-4</v>
      </c>
      <c r="AL44" s="5">
        <f>E27*(1-EXP(-((AI44/AL35)^B24)))</f>
        <v>5.7215353638833746E-5</v>
      </c>
      <c r="AM44" s="20">
        <f t="shared" si="10"/>
        <v>3.368473431870606E-3</v>
      </c>
      <c r="AN44" s="7">
        <f>AJ44*AN35^0.67</f>
        <v>1.9495561169914303E-3</v>
      </c>
    </row>
    <row r="45" spans="1:40">
      <c r="A45" s="13">
        <v>70</v>
      </c>
      <c r="B45" s="13">
        <f>B35*A45^0.167</f>
        <v>1.3722000020353222E-2</v>
      </c>
      <c r="C45" s="5">
        <f>C35</f>
        <v>3.9340787369469016E-3</v>
      </c>
      <c r="D45" s="5">
        <f>E27*(1-EXP(-((A45/D35)^B24)))</f>
        <v>7.4635307804011696E-4</v>
      </c>
      <c r="E45" s="7">
        <f t="shared" si="2"/>
        <v>1.8402431835340242E-2</v>
      </c>
      <c r="F45" s="13">
        <f>F35*A45^0.167</f>
        <v>1.7383058437294607E-2</v>
      </c>
      <c r="G45" s="5">
        <f>G35</f>
        <v>4.2993123728755711E-3</v>
      </c>
      <c r="H45" s="5">
        <f>E27*(1-EXP(-((A45/H35)^B24)))</f>
        <v>1.1626191222161265E-3</v>
      </c>
      <c r="I45" s="7">
        <f t="shared" si="3"/>
        <v>2.2844989932386303E-2</v>
      </c>
      <c r="J45" s="13">
        <f>J35*A45^0.167</f>
        <v>2.2541634988814067E-2</v>
      </c>
      <c r="K45" s="5">
        <f>K35</f>
        <v>4.7398581069610342E-3</v>
      </c>
      <c r="L45" s="5">
        <f>E27*(1-EXP(-((A45/L35)^B24)))</f>
        <v>1.8913270370247194E-3</v>
      </c>
      <c r="M45" s="7">
        <f t="shared" si="4"/>
        <v>2.9172820132799818E-2</v>
      </c>
      <c r="N45" s="13">
        <f>N35*A45^0.167</f>
        <v>2.9222588129272822E-2</v>
      </c>
      <c r="O45" s="5">
        <f>O35</f>
        <v>5.224977169118304E-3</v>
      </c>
      <c r="P45" s="5">
        <f>E27*(1-EXP(-((A45/P35)^B24)))</f>
        <v>3.0728759286508325E-3</v>
      </c>
      <c r="Q45" s="7">
        <f t="shared" si="5"/>
        <v>3.7520441227041956E-2</v>
      </c>
      <c r="R45" s="13">
        <f>R35*A45^0.167</f>
        <v>6.2059646406147691E-3</v>
      </c>
      <c r="S45" s="5">
        <f>S35</f>
        <v>1.3049360362692572E-3</v>
      </c>
      <c r="T45" s="5">
        <f>E27*(1-EXP(-((A45/T35)^B24)))</f>
        <v>1.6042832330338366E-4</v>
      </c>
      <c r="U45" s="7">
        <f t="shared" si="6"/>
        <v>7.6713290001874102E-3</v>
      </c>
      <c r="V45" s="13">
        <f>V35*A45^0.167</f>
        <v>9.9334030533768467E-3</v>
      </c>
      <c r="W45" s="5">
        <f>W35</f>
        <v>2.0887092269759443E-3</v>
      </c>
      <c r="X45" s="5">
        <f>E27*(1-EXP(-((A45/X35)^B24)))</f>
        <v>3.9474008945443873E-4</v>
      </c>
      <c r="Y45" s="7">
        <f t="shared" si="7"/>
        <v>1.2416852369807229E-2</v>
      </c>
      <c r="Z45" s="13">
        <f>Z35*A45^0.167</f>
        <v>1.5233096791205292E-2</v>
      </c>
      <c r="AA45" s="5">
        <f>AA35</f>
        <v>3.2030825339752853E-3</v>
      </c>
      <c r="AB45" s="5">
        <f>E27*(1-EXP(-((A45/AB35)^B24)))</f>
        <v>8.9442579692573115E-4</v>
      </c>
      <c r="AC45" s="7">
        <f t="shared" si="8"/>
        <v>1.9330605122106308E-2</v>
      </c>
      <c r="AD45" s="13">
        <f>AD35*A45^0.167</f>
        <v>2.2541634988814067E-2</v>
      </c>
      <c r="AE45" s="5">
        <f>AE35</f>
        <v>4.7398581069610342E-3</v>
      </c>
      <c r="AF45" s="5">
        <f>E27*(1-EXP(-((A45/AF35)^B24)))</f>
        <v>1.8913270370247194E-3</v>
      </c>
      <c r="AG45" s="7">
        <f t="shared" si="9"/>
        <v>2.9172820132799818E-2</v>
      </c>
      <c r="AI45" s="13">
        <v>300000</v>
      </c>
      <c r="AJ45" s="20">
        <f>AJ35*AI45^0.167</f>
        <v>3.7265339940129559E-3</v>
      </c>
      <c r="AK45" s="5">
        <f>AK35</f>
        <v>2.0937204184326173E-4</v>
      </c>
      <c r="AL45" s="5">
        <f>E27*(1-EXP(-((AI45/AL35)^B24)))</f>
        <v>8.4968347647611765E-5</v>
      </c>
      <c r="AM45" s="20">
        <f t="shared" si="10"/>
        <v>4.0208743835038292E-3</v>
      </c>
      <c r="AN45" s="7">
        <f>AJ45*AN35^0.67</f>
        <v>2.3421515355422661E-3</v>
      </c>
    </row>
    <row r="46" spans="1:40">
      <c r="A46" s="13">
        <v>100</v>
      </c>
      <c r="B46" s="13">
        <f>B35*A46^0.167</f>
        <v>1.4564180173473124E-2</v>
      </c>
      <c r="C46" s="5">
        <f>C35</f>
        <v>3.9340787369469016E-3</v>
      </c>
      <c r="D46" s="5">
        <f>E27*(1-EXP(-((A46/D35)^B24)))</f>
        <v>8.4847440251152226E-4</v>
      </c>
      <c r="E46" s="7">
        <f t="shared" si="2"/>
        <v>1.934673331293155E-2</v>
      </c>
      <c r="F46" s="13">
        <f>F35*A46^0.167</f>
        <v>1.8449934023557442E-2</v>
      </c>
      <c r="G46" s="5">
        <f>G35</f>
        <v>4.2993123728755711E-3</v>
      </c>
      <c r="H46" s="5">
        <f>E27*(1-EXP(-((A46/H35)^B24)))</f>
        <v>1.3215774786060112E-3</v>
      </c>
      <c r="I46" s="7">
        <f t="shared" si="3"/>
        <v>2.4070823875039022E-2</v>
      </c>
      <c r="J46" s="13">
        <f>J35*A46^0.167</f>
        <v>2.3925115354525631E-2</v>
      </c>
      <c r="K46" s="5">
        <f>K35</f>
        <v>4.7398581069610342E-3</v>
      </c>
      <c r="L46" s="5">
        <f>E27*(1-EXP(-((A46/L35)^B24)))</f>
        <v>2.1495770123942186E-3</v>
      </c>
      <c r="M46" s="7">
        <f t="shared" si="4"/>
        <v>3.0814550473880882E-2</v>
      </c>
      <c r="N46" s="13">
        <f>N35*A46^0.167</f>
        <v>3.1016108294610743E-2</v>
      </c>
      <c r="O46" s="5">
        <f>O35</f>
        <v>5.224977169118304E-3</v>
      </c>
      <c r="P46" s="5">
        <f>E27*(1-EXP(-((A46/P35)^B24)))</f>
        <v>3.4915611164601759E-3</v>
      </c>
      <c r="Q46" s="7">
        <f t="shared" si="5"/>
        <v>3.9732646580189226E-2</v>
      </c>
      <c r="R46" s="13">
        <f>R35*A46^0.167</f>
        <v>6.586852284073256E-3</v>
      </c>
      <c r="S46" s="5">
        <f>S35</f>
        <v>1.3049360362692572E-3</v>
      </c>
      <c r="T46" s="5">
        <f>E27*(1-EXP(-((A46/T35)^B24)))</f>
        <v>1.8240244291666975E-4</v>
      </c>
      <c r="U46" s="7">
        <f t="shared" si="6"/>
        <v>8.0741907632591835E-3</v>
      </c>
      <c r="V46" s="13">
        <f>V35*A46^0.167</f>
        <v>1.0543060165465912E-2</v>
      </c>
      <c r="W46" s="5">
        <f>W35</f>
        <v>2.0887092269759443E-3</v>
      </c>
      <c r="X46" s="5">
        <f>E27*(1-EXP(-((A46/X35)^B24)))</f>
        <v>4.4878546082490232E-4</v>
      </c>
      <c r="Y46" s="7">
        <f t="shared" si="7"/>
        <v>1.3080554853266759E-2</v>
      </c>
      <c r="Z46" s="13">
        <f>Z35*A46^0.167</f>
        <v>1.6168019671913562E-2</v>
      </c>
      <c r="AA46" s="5">
        <f>AA35</f>
        <v>3.2030825339752853E-3</v>
      </c>
      <c r="AB46" s="5">
        <f>E27*(1-EXP(-((A46/AB35)^B24)))</f>
        <v>1.0167748030378697E-3</v>
      </c>
      <c r="AC46" s="7">
        <f t="shared" si="8"/>
        <v>2.0387877008926719E-2</v>
      </c>
      <c r="AD46" s="13">
        <f>AD35*A46^0.167</f>
        <v>2.3925115354525631E-2</v>
      </c>
      <c r="AE46" s="5">
        <f>AE35</f>
        <v>4.7398581069610342E-3</v>
      </c>
      <c r="AF46" s="5">
        <f>E27*(1-EXP(-((A46/AF35)^B24)))</f>
        <v>2.1495770123942186E-3</v>
      </c>
      <c r="AG46" s="7">
        <f t="shared" si="9"/>
        <v>3.0814550473880882E-2</v>
      </c>
      <c r="AI46" s="13">
        <v>700000</v>
      </c>
      <c r="AJ46" s="20">
        <f>AJ35*AI46^0.167</f>
        <v>4.2929636426355475E-3</v>
      </c>
      <c r="AK46" s="5">
        <f>AK35</f>
        <v>2.0937204184326173E-4</v>
      </c>
      <c r="AL46" s="5">
        <f>E27*(1-EXP(-((AI46/AL35)^B24)))</f>
        <v>1.1526779858779551E-4</v>
      </c>
      <c r="AM46" s="20">
        <f t="shared" si="10"/>
        <v>4.6176034830666046E-3</v>
      </c>
      <c r="AN46" s="7">
        <f>AJ46*AN35^0.67</f>
        <v>2.6981563575644149E-3</v>
      </c>
    </row>
    <row r="47" spans="1:40">
      <c r="A47" s="13">
        <v>200</v>
      </c>
      <c r="B47" s="13">
        <f>B35*A47^0.167</f>
        <v>1.6351517075697999E-2</v>
      </c>
      <c r="C47" s="5">
        <f>C35</f>
        <v>3.9340787369469016E-3</v>
      </c>
      <c r="D47" s="5">
        <f>E27*(1-EXP(-((A47/D35)^B24)))</f>
        <v>1.0885396023022314E-3</v>
      </c>
      <c r="E47" s="7">
        <f t="shared" si="2"/>
        <v>2.1374135414947131E-2</v>
      </c>
      <c r="F47" s="13">
        <f>F35*A47^0.167</f>
        <v>2.0714136164092661E-2</v>
      </c>
      <c r="G47" s="5">
        <f>G35</f>
        <v>4.2993123728755711E-3</v>
      </c>
      <c r="H47" s="5">
        <f>E27*(1-EXP(-((A47/H35)^B24)))</f>
        <v>1.6951409809605003E-3</v>
      </c>
      <c r="I47" s="7">
        <f t="shared" si="3"/>
        <v>2.6708589517928732E-2</v>
      </c>
      <c r="J47" s="13">
        <f>J35*A47^0.167</f>
        <v>2.6861239534108138E-2</v>
      </c>
      <c r="K47" s="5">
        <f>K35</f>
        <v>4.7398581069610342E-3</v>
      </c>
      <c r="L47" s="5">
        <f>E27*(1-EXP(-((A47/L35)^B24)))</f>
        <v>2.7561602632496639E-3</v>
      </c>
      <c r="M47" s="7">
        <f t="shared" si="4"/>
        <v>3.4357257904318837E-2</v>
      </c>
      <c r="N47" s="13">
        <f>N35*A47^0.167</f>
        <v>3.4822449211714408E-2</v>
      </c>
      <c r="O47" s="5">
        <f>O35</f>
        <v>5.224977169118304E-3</v>
      </c>
      <c r="P47" s="5">
        <f>E27*(1-EXP(-((A47/P35)^B24)))</f>
        <v>4.4741280591092452E-3</v>
      </c>
      <c r="Q47" s="7">
        <f t="shared" si="5"/>
        <v>4.4521554439941956E-2</v>
      </c>
      <c r="R47" s="13">
        <f>R35*A47^0.167</f>
        <v>7.3952001633635217E-3</v>
      </c>
      <c r="S47" s="5">
        <f>S35</f>
        <v>1.3049360362692572E-3</v>
      </c>
      <c r="T47" s="5">
        <f>E27*(1-EXP(-((A47/T35)^B24)))</f>
        <v>2.3408087623767311E-4</v>
      </c>
      <c r="U47" s="7">
        <f t="shared" si="6"/>
        <v>8.9342170758704535E-3</v>
      </c>
      <c r="V47" s="13">
        <f>V35*A47^0.167</f>
        <v>1.1836919501979499E-2</v>
      </c>
      <c r="W47" s="5">
        <f>W35</f>
        <v>2.0887092269759443E-3</v>
      </c>
      <c r="X47" s="5">
        <f>E27*(1-EXP(-((A47/X35)^B24)))</f>
        <v>5.7586697612197217E-4</v>
      </c>
      <c r="Y47" s="7">
        <f t="shared" si="7"/>
        <v>1.4501495705077416E-2</v>
      </c>
      <c r="Z47" s="13">
        <f>Z35*A47^0.167</f>
        <v>1.8152182038164866E-2</v>
      </c>
      <c r="AA47" s="5">
        <f>AA35</f>
        <v>3.2030825339752853E-3</v>
      </c>
      <c r="AB47" s="5">
        <f>E27*(1-EXP(-((A47/AB35)^B24)))</f>
        <v>1.3043599081299603E-3</v>
      </c>
      <c r="AC47" s="7">
        <f t="shared" si="8"/>
        <v>2.2659624480270115E-2</v>
      </c>
      <c r="AD47" s="13">
        <f>AD35*A47^0.167</f>
        <v>2.6861239534108138E-2</v>
      </c>
      <c r="AE47" s="5">
        <f>AE35</f>
        <v>4.7398581069610342E-3</v>
      </c>
      <c r="AF47" s="5">
        <f>E27*(1-EXP(-((A47/AF35)^B24)))</f>
        <v>2.7561602632496639E-3</v>
      </c>
      <c r="AG47" s="7">
        <f t="shared" si="9"/>
        <v>3.4357257904318837E-2</v>
      </c>
      <c r="AI47" s="13">
        <v>1000000</v>
      </c>
      <c r="AJ47" s="20">
        <f>AJ35*AI47^0.167</f>
        <v>4.5564419091076612E-3</v>
      </c>
      <c r="AK47" s="5">
        <f>AK35</f>
        <v>2.0937204184326173E-4</v>
      </c>
      <c r="AL47" s="5">
        <f>E27*(1-EXP(-((AI47/AL35)^B24)))</f>
        <v>1.310574929772987E-4</v>
      </c>
      <c r="AM47" s="20">
        <f t="shared" si="10"/>
        <v>4.8968714439282211E-3</v>
      </c>
      <c r="AN47" s="7">
        <f>AJ47*AN35^0.67</f>
        <v>2.8637542099900514E-3</v>
      </c>
    </row>
    <row r="48" spans="1:40">
      <c r="A48" s="13">
        <v>400</v>
      </c>
      <c r="B48" s="13">
        <f>B35*A48^0.167</f>
        <v>1.8358198504288551E-2</v>
      </c>
      <c r="C48" s="5">
        <f>C35</f>
        <v>3.9340787369469016E-3</v>
      </c>
      <c r="D48" s="5">
        <f>E27*(1-EXP(-((A48/D35)^B24)))</f>
        <v>1.3963776875980832E-3</v>
      </c>
      <c r="E48" s="7">
        <f t="shared" si="2"/>
        <v>2.3688654928833538E-2</v>
      </c>
      <c r="F48" s="13">
        <f>F35*A48^0.167</f>
        <v>2.3256204411176477E-2</v>
      </c>
      <c r="G48" s="5">
        <f>G35</f>
        <v>4.2993123728755711E-3</v>
      </c>
      <c r="H48" s="5">
        <f>E27*(1-EXP(-((A48/H35)^B24)))</f>
        <v>2.1739326267827832E-3</v>
      </c>
      <c r="I48" s="7">
        <f t="shared" si="3"/>
        <v>2.972944941083483E-2</v>
      </c>
      <c r="J48" s="13">
        <f>J35*A48^0.167</f>
        <v>3.0157689048393724E-2</v>
      </c>
      <c r="K48" s="5">
        <f>K35</f>
        <v>4.7398581069610342E-3</v>
      </c>
      <c r="L48" s="5">
        <f>E27*(1-EXP(-((A48/L35)^B24)))</f>
        <v>3.5329482112798302E-3</v>
      </c>
      <c r="M48" s="7">
        <f t="shared" si="4"/>
        <v>3.8430495366634586E-2</v>
      </c>
      <c r="N48" s="13">
        <f>N35*A48^0.167</f>
        <v>3.9095909699062015E-2</v>
      </c>
      <c r="O48" s="5">
        <f>O35</f>
        <v>5.224977169118304E-3</v>
      </c>
      <c r="P48" s="5">
        <f>E27*(1-EXP(-((A48/P35)^B24)))</f>
        <v>5.7306566807217973E-3</v>
      </c>
      <c r="Q48" s="7">
        <f t="shared" si="5"/>
        <v>5.0051543548902115E-2</v>
      </c>
      <c r="R48" s="13">
        <f>R35*A48^0.167</f>
        <v>8.3027496439304748E-3</v>
      </c>
      <c r="S48" s="5">
        <f>S35</f>
        <v>1.3049360362692572E-3</v>
      </c>
      <c r="T48" s="5">
        <f>E27*(1-EXP(-((A48/T35)^B24)))</f>
        <v>3.0039393096903421E-4</v>
      </c>
      <c r="U48" s="7">
        <f t="shared" si="6"/>
        <v>9.9080796111687651E-3</v>
      </c>
      <c r="V48" s="13">
        <f>V35*A48^0.167</f>
        <v>1.3289563096233255E-2</v>
      </c>
      <c r="W48" s="5">
        <f>W35</f>
        <v>2.0887092269759443E-3</v>
      </c>
      <c r="X48" s="5">
        <f>E27*(1-EXP(-((A48/X35)^B24)))</f>
        <v>7.3889172967763796E-4</v>
      </c>
      <c r="Y48" s="7">
        <f t="shared" si="7"/>
        <v>1.6117164052886837E-2</v>
      </c>
      <c r="Z48" s="13">
        <f>Z35*A48^0.167</f>
        <v>2.0379843631627474E-2</v>
      </c>
      <c r="AA48" s="5">
        <f>AA35</f>
        <v>3.2030825339752853E-3</v>
      </c>
      <c r="AB48" s="5">
        <f>E27*(1-EXP(-((A48/AB35)^B24)))</f>
        <v>1.6730695538971193E-3</v>
      </c>
      <c r="AC48" s="7">
        <f t="shared" si="8"/>
        <v>2.5255995719499876E-2</v>
      </c>
      <c r="AD48" s="13">
        <f>AD35*A48^0.167</f>
        <v>3.0157689048393724E-2</v>
      </c>
      <c r="AE48" s="5">
        <f>AE35</f>
        <v>4.7398581069610342E-3</v>
      </c>
      <c r="AF48" s="5">
        <f>E27*(1-EXP(-((A48/AF35)^B24)))</f>
        <v>3.5329482112798302E-3</v>
      </c>
      <c r="AG48" s="7">
        <f t="shared" si="9"/>
        <v>3.8430495366634586E-2</v>
      </c>
      <c r="AI48" s="13">
        <v>3000000</v>
      </c>
      <c r="AJ48" s="20">
        <f>AJ35*AI48^0.167</f>
        <v>5.4740037083387842E-3</v>
      </c>
      <c r="AK48" s="5">
        <f>AK35</f>
        <v>2.0937204184326173E-4</v>
      </c>
      <c r="AL48" s="5">
        <f>E27*(1-EXP(-((AI48/AL35)^B24)))</f>
        <v>1.9461747479459249E-4</v>
      </c>
      <c r="AM48" s="20">
        <f t="shared" si="10"/>
        <v>5.8779932249766386E-3</v>
      </c>
      <c r="AN48" s="7">
        <f>AJ48*AN35^0.67</f>
        <v>3.440447936781969E-3</v>
      </c>
    </row>
    <row r="49" spans="1:40">
      <c r="A49" s="13">
        <v>700</v>
      </c>
      <c r="B49" s="13">
        <f>B35*A49^0.167</f>
        <v>2.0156606411726525E-2</v>
      </c>
      <c r="C49" s="5">
        <f>C35</f>
        <v>3.9340787369469016E-3</v>
      </c>
      <c r="D49" s="5">
        <f>E27*(1-EXP(-((A49/D35)^B24)))</f>
        <v>1.7071915036014603E-3</v>
      </c>
      <c r="E49" s="7">
        <f t="shared" si="2"/>
        <v>2.5797876652274888E-2</v>
      </c>
      <c r="F49" s="13">
        <f>F35*A49^0.167</f>
        <v>2.5534431324360979E-2</v>
      </c>
      <c r="G49" s="5">
        <f>G35</f>
        <v>4.2993123728755711E-3</v>
      </c>
      <c r="H49" s="5">
        <f>E27*(1-EXP(-((A49/H35)^B24)))</f>
        <v>2.6570871490899099E-3</v>
      </c>
      <c r="I49" s="7">
        <f t="shared" si="3"/>
        <v>3.2490830846326459E-2</v>
      </c>
      <c r="J49" s="13">
        <f>J35*A49^0.167</f>
        <v>3.3111999976125399E-2</v>
      </c>
      <c r="K49" s="5">
        <f>K35</f>
        <v>4.7398581069610342E-3</v>
      </c>
      <c r="L49" s="5">
        <f>E27*(1-EXP(-((A49/L35)^B24)))</f>
        <v>4.3160599302903939E-3</v>
      </c>
      <c r="M49" s="7">
        <f t="shared" si="4"/>
        <v>4.2167918013376826E-2</v>
      </c>
      <c r="N49" s="13">
        <f>N35*A49^0.167</f>
        <v>4.2925827603852579E-2</v>
      </c>
      <c r="O49" s="5">
        <f>O35</f>
        <v>5.224977169118304E-3</v>
      </c>
      <c r="P49" s="5">
        <f>E27*(1-EXP(-((A49/P35)^B24)))</f>
        <v>6.9954321043695072E-3</v>
      </c>
      <c r="Q49" s="7">
        <f t="shared" si="5"/>
        <v>5.5146236877340389E-2</v>
      </c>
      <c r="R49" s="13">
        <f>R35*A49^0.167</f>
        <v>9.1161045387277116E-3</v>
      </c>
      <c r="S49" s="5">
        <f>S35</f>
        <v>1.3049360362692572E-3</v>
      </c>
      <c r="T49" s="5">
        <f>E27*(1-EXP(-((A49/T35)^B24)))</f>
        <v>3.6739969262348078E-4</v>
      </c>
      <c r="U49" s="7">
        <f t="shared" si="6"/>
        <v>1.078844026762045E-2</v>
      </c>
      <c r="V49" s="13">
        <f>V35*A49^0.167</f>
        <v>1.4591436771533073E-2</v>
      </c>
      <c r="W49" s="5">
        <f>W35</f>
        <v>2.0887092269759443E-3</v>
      </c>
      <c r="X49" s="5">
        <f>E27*(1-EXP(-((A49/X35)^B24)))</f>
        <v>9.0356864185512514E-4</v>
      </c>
      <c r="Y49" s="7">
        <f t="shared" si="7"/>
        <v>1.7583714640364144E-2</v>
      </c>
      <c r="Z49" s="13">
        <f>Z35*A49^0.167</f>
        <v>2.2376296166493923E-2</v>
      </c>
      <c r="AA49" s="5">
        <f>AA35</f>
        <v>3.2030825339752853E-3</v>
      </c>
      <c r="AB49" s="5">
        <f>E27*(1-EXP(-((A49/AB35)^B24)))</f>
        <v>2.0452706689135479E-3</v>
      </c>
      <c r="AC49" s="7">
        <f t="shared" si="8"/>
        <v>2.7624649369382758E-2</v>
      </c>
      <c r="AD49" s="13">
        <f>AD35*A49^0.167</f>
        <v>3.3111999976125399E-2</v>
      </c>
      <c r="AE49" s="5">
        <f>AE35</f>
        <v>4.7398581069610342E-3</v>
      </c>
      <c r="AF49" s="5">
        <f>E27*(1-EXP(-((A49/AF35)^B24)))</f>
        <v>4.3160599302903939E-3</v>
      </c>
      <c r="AG49" s="7">
        <f t="shared" si="9"/>
        <v>4.2167918013376826E-2</v>
      </c>
      <c r="AI49" s="13">
        <v>7000000</v>
      </c>
      <c r="AJ49" s="20">
        <f>AJ35*AI49^0.167</f>
        <v>6.3060471036370915E-3</v>
      </c>
      <c r="AK49" s="5">
        <f>AK35</f>
        <v>2.0937204184326173E-4</v>
      </c>
      <c r="AL49" s="5">
        <f>E27*(1-EXP(-((AI49/AL35)^B24)))</f>
        <v>2.6400113338843033E-4</v>
      </c>
      <c r="AM49" s="20">
        <f t="shared" si="10"/>
        <v>6.7794202788687835E-3</v>
      </c>
      <c r="AN49" s="7">
        <f>AJ49*AN35^0.67</f>
        <v>3.9633927748182309E-3</v>
      </c>
    </row>
    <row r="50" spans="1:40" ht="15.75" thickBot="1">
      <c r="A50" s="13">
        <v>1000</v>
      </c>
      <c r="B50" s="14">
        <f>B35*A50^0.167</f>
        <v>2.1393706969154481E-2</v>
      </c>
      <c r="C50" s="15">
        <f>C35</f>
        <v>3.9340787369469016E-3</v>
      </c>
      <c r="D50" s="15">
        <f>E27*(1-EXP(-((A50/D35)^B24)))</f>
        <v>1.9403765199281517E-3</v>
      </c>
      <c r="E50" s="19">
        <f t="shared" si="2"/>
        <v>2.7268162226029537E-2</v>
      </c>
      <c r="F50" s="14">
        <f>F35*A50^0.167</f>
        <v>2.7101592907999163E-2</v>
      </c>
      <c r="G50" s="15">
        <f>G35</f>
        <v>4.2993123728755711E-3</v>
      </c>
      <c r="H50" s="15">
        <f>E27*(1-EXP(-((A50/H35)^B24)))</f>
        <v>3.0193939435395976E-3</v>
      </c>
      <c r="I50" s="19">
        <f t="shared" si="3"/>
        <v>3.4420299224414329E-2</v>
      </c>
      <c r="J50" s="14">
        <f>J35*A50^0.167</f>
        <v>3.514423063992346E-2</v>
      </c>
      <c r="K50" s="15">
        <f>K35</f>
        <v>4.7398581069610342E-3</v>
      </c>
      <c r="L50" s="15">
        <f>E27*(1-EXP(-((A50/L35)^B24)))</f>
        <v>4.9028003848592518E-3</v>
      </c>
      <c r="M50" s="19">
        <f t="shared" si="4"/>
        <v>4.4786889131743751E-2</v>
      </c>
      <c r="N50" s="14">
        <f>N35*A50^0.167</f>
        <v>4.5560376504201618E-2</v>
      </c>
      <c r="O50" s="15">
        <f>O35</f>
        <v>5.224977169118304E-3</v>
      </c>
      <c r="P50" s="15">
        <f>E27*(1-EXP(-((A50/P35)^B24)))</f>
        <v>7.9417498798526956E-3</v>
      </c>
      <c r="Q50" s="19">
        <f t="shared" si="5"/>
        <v>5.8727103553172615E-2</v>
      </c>
      <c r="R50" s="14">
        <f>R35*A50^0.167</f>
        <v>9.6756004070337291E-3</v>
      </c>
      <c r="S50" s="15">
        <f>S35</f>
        <v>1.3049360362692572E-3</v>
      </c>
      <c r="T50" s="15">
        <f>E27*(1-EXP(-((A50/T35)^B24)))</f>
        <v>4.1770426247804253E-4</v>
      </c>
      <c r="U50" s="19">
        <f t="shared" si="6"/>
        <v>1.139824070578103E-2</v>
      </c>
      <c r="V50" s="14">
        <f>V35*A50^0.167</f>
        <v>1.548697812383317E-2</v>
      </c>
      <c r="W50" s="15">
        <f>W35</f>
        <v>2.0887092269759443E-3</v>
      </c>
      <c r="X50" s="15">
        <f>E27*(1-EXP(-((A50/X35)^B24)))</f>
        <v>1.0271662641757517E-3</v>
      </c>
      <c r="Y50" s="19">
        <f t="shared" si="7"/>
        <v>1.8602853614984864E-2</v>
      </c>
      <c r="Z50" s="14">
        <f>Z35*A50^0.167</f>
        <v>2.37496289535368E-2</v>
      </c>
      <c r="AA50" s="15">
        <f>AA35</f>
        <v>3.2030825339752853E-3</v>
      </c>
      <c r="AB50" s="15">
        <f>E27*(1-EXP(-((A50/AB35)^B24)))</f>
        <v>2.3244629223895768E-3</v>
      </c>
      <c r="AC50" s="19">
        <f t="shared" si="8"/>
        <v>2.9277174409901661E-2</v>
      </c>
      <c r="AD50" s="14">
        <f>AD35*A50^0.167</f>
        <v>3.514423063992346E-2</v>
      </c>
      <c r="AE50" s="15">
        <f>AE35</f>
        <v>4.7398581069610342E-3</v>
      </c>
      <c r="AF50" s="15">
        <f>E27*(1-EXP(-((A50/AF35)^B24)))</f>
        <v>4.9028003848592518E-3</v>
      </c>
      <c r="AG50" s="19">
        <f t="shared" si="9"/>
        <v>4.4786889131743751E-2</v>
      </c>
      <c r="AI50" s="13">
        <v>10000000</v>
      </c>
      <c r="AJ50" s="20">
        <f>AJ35*AI50^0.167</f>
        <v>6.6930772528460318E-3</v>
      </c>
      <c r="AK50" s="5">
        <f>AK35</f>
        <v>2.0937204184326173E-4</v>
      </c>
      <c r="AL50" s="5">
        <f>E27*(1-EXP(-((AI50/AL35)^B24)))</f>
        <v>3.0015504432368917E-4</v>
      </c>
      <c r="AM50" s="20">
        <f t="shared" si="10"/>
        <v>7.2026043390129831E-3</v>
      </c>
      <c r="AN50" s="7">
        <f>AJ50*AN35^0.67</f>
        <v>4.2066438117676396E-3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8.0409078910988075E-3</v>
      </c>
      <c r="AK51" s="5">
        <f>AK35</f>
        <v>2.0937204184326173E-4</v>
      </c>
      <c r="AL51" s="5">
        <f>E27*(1-EXP(-((AI51/AL35)^B24)))</f>
        <v>4.4566574731849998E-4</v>
      </c>
      <c r="AM51" s="20">
        <f t="shared" si="10"/>
        <v>8.6959456802605702E-3</v>
      </c>
      <c r="AN51" s="7">
        <f>AJ51*AN35^0.67</f>
        <v>5.0537643812046552E-3</v>
      </c>
    </row>
    <row r="52" spans="1:40">
      <c r="AI52" s="13">
        <v>70000000</v>
      </c>
      <c r="AJ52" s="20">
        <f>AJ35*AI52^0.167</f>
        <v>9.2631182985925195E-3</v>
      </c>
      <c r="AK52" s="5">
        <f>AK35</f>
        <v>2.0937204184326173E-4</v>
      </c>
      <c r="AL52" s="5">
        <f>E27*(1-EXP(-((AI52/AL35)^B24)))</f>
        <v>6.0446572127938387E-4</v>
      </c>
      <c r="AM52" s="20">
        <f t="shared" si="10"/>
        <v>1.0076956061715166E-2</v>
      </c>
      <c r="AN52" s="7">
        <f>AJ52*AN35^0.67</f>
        <v>5.8219317955543401E-3</v>
      </c>
    </row>
    <row r="53" spans="1:40">
      <c r="AI53" s="13">
        <v>100000000</v>
      </c>
      <c r="AJ53" s="20">
        <f>AJ35*AI53^0.167</f>
        <v>9.8316370550059623E-3</v>
      </c>
      <c r="AK53" s="5">
        <f>AK35</f>
        <v>2.0937204184326173E-4</v>
      </c>
      <c r="AL53" s="5">
        <f>E27*(1-EXP(-((AI53/AL35)^B24)))</f>
        <v>6.871941672162631E-4</v>
      </c>
      <c r="AM53" s="20">
        <f t="shared" si="10"/>
        <v>1.0728203264065489E-2</v>
      </c>
      <c r="AN53" s="7">
        <f>AJ53*AN35^0.67</f>
        <v>6.1792496357934478E-3</v>
      </c>
    </row>
    <row r="54" spans="1:40" ht="15.75" thickBot="1">
      <c r="AI54" s="14">
        <v>300000000</v>
      </c>
      <c r="AJ54" s="21">
        <f>AJ35*AI54^0.167</f>
        <v>1.181150089734897E-2</v>
      </c>
      <c r="AK54" s="15">
        <f>AK35</f>
        <v>2.0937204184326173E-4</v>
      </c>
      <c r="AL54" s="15">
        <f>E27*(1-EXP(-((AI54/AL35)^B24)))</f>
        <v>1.0200324612160614E-3</v>
      </c>
      <c r="AM54" s="21">
        <f t="shared" si="10"/>
        <v>1.3040905400408294E-2</v>
      </c>
      <c r="AN54" s="19">
        <f>AJ54*AN35^0.67</f>
        <v>7.4236073005721163E-3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5" sqref="H15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83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2.35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2.9</v>
      </c>
      <c r="L4" s="11" t="s">
        <v>2</v>
      </c>
      <c r="M4" s="1">
        <v>2.9</v>
      </c>
      <c r="N4" s="11" t="s">
        <v>2</v>
      </c>
      <c r="O4" s="1">
        <v>2.9</v>
      </c>
      <c r="P4" s="11" t="s">
        <v>2</v>
      </c>
      <c r="Q4" s="1">
        <v>2.9</v>
      </c>
      <c r="S4" s="11" t="s">
        <v>2</v>
      </c>
      <c r="T4" s="1">
        <v>2.2999999999999998</v>
      </c>
      <c r="U4" s="11" t="s">
        <v>2</v>
      </c>
      <c r="V4" s="1">
        <v>2.5</v>
      </c>
      <c r="W4" s="11" t="s">
        <v>2</v>
      </c>
      <c r="X4" s="1">
        <v>2.7</v>
      </c>
      <c r="Y4" s="11" t="s">
        <v>2</v>
      </c>
      <c r="Z4" s="1">
        <v>2.9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1.5394553361062174E-3</v>
      </c>
      <c r="F5" s="7">
        <f>AN38</f>
        <v>6.7451155607001516E-4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1.4</v>
      </c>
      <c r="D6" s="13">
        <f t="shared" ref="D6:D21" si="0">AI39</f>
        <v>3000</v>
      </c>
      <c r="E6" s="20">
        <f t="shared" ref="E6:F21" si="1">AM39</f>
        <v>1.766579603730776E-3</v>
      </c>
      <c r="F6" s="7">
        <f t="shared" si="1"/>
        <v>8.1034255081016162E-4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1.9745720334735282E-3</v>
      </c>
      <c r="F7" s="7">
        <f t="shared" si="1"/>
        <v>9.3351385343527326E-4</v>
      </c>
      <c r="J7" s="6">
        <v>1</v>
      </c>
      <c r="K7">
        <v>1.8200000000000001E-2</v>
      </c>
      <c r="L7" s="6">
        <v>1</v>
      </c>
      <c r="M7">
        <v>2.1090000000000001E-2</v>
      </c>
      <c r="N7" s="6">
        <v>1</v>
      </c>
      <c r="O7">
        <v>2.7439999999999999E-2</v>
      </c>
      <c r="P7" s="6"/>
      <c r="Q7" s="16"/>
      <c r="S7" s="6">
        <v>1</v>
      </c>
      <c r="T7">
        <v>9.1400000000000006E-3</v>
      </c>
      <c r="U7" s="6">
        <v>1</v>
      </c>
      <c r="V7">
        <v>1.2070000000000001E-2</v>
      </c>
      <c r="W7" s="6">
        <v>1</v>
      </c>
      <c r="X7">
        <v>1.883E-2</v>
      </c>
      <c r="Y7" s="6">
        <v>1</v>
      </c>
      <c r="Z7">
        <v>2.7439999999999999E-2</v>
      </c>
    </row>
    <row r="8" spans="1:26">
      <c r="A8" s="10"/>
      <c r="B8" s="5"/>
      <c r="D8" s="13">
        <f t="shared" si="0"/>
        <v>10000</v>
      </c>
      <c r="E8" s="20">
        <f t="shared" si="1"/>
        <v>2.0719938750770653E-3</v>
      </c>
      <c r="F8" s="7">
        <f t="shared" si="1"/>
        <v>9.9080774928569991E-4</v>
      </c>
      <c r="J8" s="6">
        <v>1.7782800000000001</v>
      </c>
      <c r="K8">
        <v>1.8780000000000002E-2</v>
      </c>
      <c r="L8" s="6">
        <v>1.7782800000000001</v>
      </c>
      <c r="M8">
        <v>2.2880000000000001E-2</v>
      </c>
      <c r="N8" s="6">
        <v>1.7782800000000001</v>
      </c>
      <c r="O8">
        <v>2.9329999999999998E-2</v>
      </c>
      <c r="P8" s="6"/>
      <c r="Q8" s="16"/>
      <c r="S8" s="6">
        <v>1.7782800000000001</v>
      </c>
      <c r="T8">
        <v>9.6299999999999997E-3</v>
      </c>
      <c r="U8" s="6">
        <v>1.7782800000000001</v>
      </c>
      <c r="V8">
        <v>1.321E-2</v>
      </c>
      <c r="W8" s="6">
        <v>1.7782800000000001</v>
      </c>
      <c r="X8">
        <v>2.0650000000000002E-2</v>
      </c>
      <c r="Y8" s="6">
        <v>1.7782800000000001</v>
      </c>
      <c r="Z8">
        <v>2.9329999999999998E-2</v>
      </c>
    </row>
    <row r="9" spans="1:26" ht="15.75" thickBot="1">
      <c r="C9" s="5"/>
      <c r="D9" s="13">
        <f t="shared" si="0"/>
        <v>30000</v>
      </c>
      <c r="E9" s="20">
        <f t="shared" si="1"/>
        <v>2.4146672716228923E-3</v>
      </c>
      <c r="F9" s="7">
        <f t="shared" si="1"/>
        <v>1.1903334667780071E-3</v>
      </c>
      <c r="J9" s="6">
        <v>3.16228</v>
      </c>
      <c r="K9">
        <v>1.9689999999999999E-2</v>
      </c>
      <c r="L9" s="6">
        <v>3.16228</v>
      </c>
      <c r="M9">
        <v>2.4320000000000001E-2</v>
      </c>
      <c r="N9" s="6">
        <v>3.16228</v>
      </c>
      <c r="O9">
        <v>3.1550000000000002E-2</v>
      </c>
      <c r="P9" s="6"/>
      <c r="Q9" s="16"/>
      <c r="S9" s="6">
        <v>3.16228</v>
      </c>
      <c r="T9">
        <v>1.056E-2</v>
      </c>
      <c r="U9" s="6">
        <v>3.16228</v>
      </c>
      <c r="V9">
        <v>1.3899999999999999E-2</v>
      </c>
      <c r="W9" s="6">
        <v>3.16228</v>
      </c>
      <c r="X9">
        <v>2.1409999999999998E-2</v>
      </c>
      <c r="Y9" s="6">
        <v>3.16228</v>
      </c>
      <c r="Z9">
        <v>3.1550000000000002E-2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2.730066647734234E-3</v>
      </c>
      <c r="F10" s="7">
        <f t="shared" si="1"/>
        <v>1.371263029855658E-3</v>
      </c>
      <c r="J10" s="6">
        <v>5.6234099999999998</v>
      </c>
      <c r="K10">
        <v>2.179E-2</v>
      </c>
      <c r="L10" s="6">
        <v>5.6234099999999998</v>
      </c>
      <c r="M10">
        <v>2.6599999999999999E-2</v>
      </c>
      <c r="N10" s="6">
        <v>5.6234099999999998</v>
      </c>
      <c r="O10">
        <v>3.4270000000000002E-2</v>
      </c>
      <c r="P10" s="6"/>
      <c r="Q10" s="16"/>
      <c r="S10" s="6">
        <v>5.6234099999999998</v>
      </c>
      <c r="T10">
        <v>1.123E-2</v>
      </c>
      <c r="U10" s="6">
        <v>5.6234099999999998</v>
      </c>
      <c r="V10">
        <v>1.4840000000000001E-2</v>
      </c>
      <c r="W10" s="6">
        <v>5.6234099999999998</v>
      </c>
      <c r="X10">
        <v>2.315E-2</v>
      </c>
      <c r="Y10" s="6">
        <v>5.6234099999999998</v>
      </c>
      <c r="Z10">
        <v>3.4270000000000002E-2</v>
      </c>
    </row>
    <row r="11" spans="1:26">
      <c r="A11" s="29" t="s">
        <v>70</v>
      </c>
      <c r="B11" s="7">
        <v>7400000000</v>
      </c>
      <c r="D11" s="13">
        <f t="shared" si="0"/>
        <v>100000</v>
      </c>
      <c r="E11" s="20">
        <f t="shared" si="1"/>
        <v>2.8783173505700045E-3</v>
      </c>
      <c r="F11" s="7">
        <f t="shared" si="1"/>
        <v>1.455423539018941E-3</v>
      </c>
      <c r="J11" s="6">
        <v>10</v>
      </c>
      <c r="K11">
        <v>2.308E-2</v>
      </c>
      <c r="L11" s="6">
        <v>10</v>
      </c>
      <c r="M11">
        <v>2.836E-2</v>
      </c>
      <c r="N11" s="6">
        <v>10</v>
      </c>
      <c r="O11">
        <v>3.8210000000000001E-2</v>
      </c>
      <c r="P11" s="6"/>
      <c r="Q11" s="16"/>
      <c r="S11" s="6">
        <v>10</v>
      </c>
      <c r="T11">
        <v>1.2359999999999999E-2</v>
      </c>
      <c r="U11" s="6">
        <v>10</v>
      </c>
      <c r="V11">
        <v>1.6750000000000001E-2</v>
      </c>
      <c r="W11" s="6">
        <v>10</v>
      </c>
      <c r="X11">
        <v>2.4819999999999998E-2</v>
      </c>
      <c r="Y11" s="6">
        <v>10</v>
      </c>
      <c r="Z11">
        <v>3.8210000000000001E-2</v>
      </c>
    </row>
    <row r="12" spans="1:26">
      <c r="A12" s="29" t="s">
        <v>73</v>
      </c>
      <c r="B12" s="7">
        <v>2100000000</v>
      </c>
      <c r="D12" s="13">
        <f t="shared" si="0"/>
        <v>300000</v>
      </c>
      <c r="E12" s="20">
        <f t="shared" si="1"/>
        <v>3.4023890022604948E-3</v>
      </c>
      <c r="F12" s="7">
        <f t="shared" si="1"/>
        <v>1.748512108509137E-3</v>
      </c>
      <c r="J12" s="6">
        <v>17.782789999999999</v>
      </c>
      <c r="K12">
        <v>2.4729999999999999E-2</v>
      </c>
      <c r="L12" s="6">
        <v>17.782789999999999</v>
      </c>
      <c r="M12">
        <v>3.116E-2</v>
      </c>
      <c r="N12" s="6">
        <v>17.782789999999999</v>
      </c>
      <c r="O12">
        <v>4.1689999999999998E-2</v>
      </c>
      <c r="P12" s="6"/>
      <c r="Q12" s="16"/>
      <c r="S12" s="6">
        <v>17.782789999999999</v>
      </c>
      <c r="T12">
        <v>1.303E-2</v>
      </c>
      <c r="U12" s="6">
        <v>17.782789999999999</v>
      </c>
      <c r="V12">
        <v>1.8380000000000001E-2</v>
      </c>
      <c r="W12" s="6">
        <v>17.782789999999999</v>
      </c>
      <c r="X12">
        <v>2.707E-2</v>
      </c>
      <c r="Y12" s="6">
        <v>17.782789999999999</v>
      </c>
      <c r="Z12">
        <v>4.1689999999999998E-2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3.8882912868823064E-3</v>
      </c>
      <c r="F13" s="7">
        <f t="shared" si="1"/>
        <v>2.0142842981165218E-3</v>
      </c>
      <c r="J13" s="6">
        <v>31.622779999999999</v>
      </c>
      <c r="K13">
        <v>2.7570000000000001E-2</v>
      </c>
      <c r="L13" s="6">
        <v>31.622779999999999</v>
      </c>
      <c r="M13">
        <v>3.397E-2</v>
      </c>
      <c r="N13" s="6">
        <v>31.622779999999999</v>
      </c>
      <c r="O13">
        <v>4.5069999999999999E-2</v>
      </c>
      <c r="P13" s="6"/>
      <c r="Q13" s="16"/>
      <c r="S13" s="6">
        <v>31.622779999999999</v>
      </c>
      <c r="T13">
        <v>1.353E-2</v>
      </c>
      <c r="U13" s="6">
        <v>31.622779999999999</v>
      </c>
      <c r="V13">
        <v>1.9550000000000001E-2</v>
      </c>
      <c r="W13" s="6">
        <v>31.622779999999999</v>
      </c>
      <c r="X13">
        <v>2.9170000000000001E-2</v>
      </c>
      <c r="Y13" s="6">
        <v>31.622779999999999</v>
      </c>
      <c r="Z13">
        <v>4.5069999999999999E-2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4.1178374918156733E-3</v>
      </c>
      <c r="F14" s="7">
        <f t="shared" si="1"/>
        <v>2.137909881566355E-3</v>
      </c>
      <c r="J14" s="6">
        <v>56.23413</v>
      </c>
      <c r="K14">
        <v>2.9770000000000001E-2</v>
      </c>
      <c r="L14" s="6">
        <v>56.23413</v>
      </c>
      <c r="M14">
        <v>3.6510000000000001E-2</v>
      </c>
      <c r="N14" s="6">
        <v>56.23413</v>
      </c>
      <c r="O14">
        <v>4.7199999999999999E-2</v>
      </c>
      <c r="P14" s="6"/>
      <c r="Q14" s="16"/>
      <c r="S14" s="6">
        <v>56.23413</v>
      </c>
      <c r="T14">
        <v>1.473E-2</v>
      </c>
      <c r="U14" s="6">
        <v>56.23413</v>
      </c>
      <c r="V14">
        <v>2.1649999999999999E-2</v>
      </c>
      <c r="W14" s="6">
        <v>56.23413</v>
      </c>
      <c r="X14">
        <v>3.1510000000000003E-2</v>
      </c>
      <c r="Y14" s="6">
        <v>56.23413</v>
      </c>
      <c r="Z14">
        <v>4.7199999999999999E-2</v>
      </c>
    </row>
    <row r="15" spans="1:26" ht="15.75" thickBot="1">
      <c r="D15" s="13">
        <f t="shared" si="0"/>
        <v>3000000</v>
      </c>
      <c r="E15" s="20">
        <f t="shared" si="1"/>
        <v>4.93504942564471E-3</v>
      </c>
      <c r="F15" s="7">
        <f t="shared" si="1"/>
        <v>2.5684353829675565E-3</v>
      </c>
      <c r="J15" s="6">
        <v>100</v>
      </c>
      <c r="K15">
        <v>3.0929999999999999E-2</v>
      </c>
      <c r="L15" s="6">
        <v>100</v>
      </c>
      <c r="M15">
        <v>3.918E-2</v>
      </c>
      <c r="N15" s="6">
        <v>100</v>
      </c>
      <c r="O15">
        <v>5.1339999999999997E-2</v>
      </c>
      <c r="P15" s="6"/>
      <c r="Q15" s="16"/>
      <c r="S15" s="6">
        <v>100</v>
      </c>
      <c r="T15">
        <v>1.6150000000000001E-2</v>
      </c>
      <c r="U15" s="6">
        <v>100</v>
      </c>
      <c r="V15">
        <v>2.29E-2</v>
      </c>
      <c r="W15" s="6">
        <v>100</v>
      </c>
      <c r="X15">
        <v>3.4729999999999997E-2</v>
      </c>
      <c r="Y15" s="6">
        <v>100</v>
      </c>
      <c r="Z15">
        <v>5.1339999999999997E-2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5.700503708791162E-3</v>
      </c>
      <c r="F16" s="7">
        <f t="shared" si="1"/>
        <v>2.9588351361487923E-3</v>
      </c>
      <c r="J16" s="6">
        <v>177.82794000000001</v>
      </c>
      <c r="K16">
        <v>3.3070000000000002E-2</v>
      </c>
      <c r="L16" s="6">
        <v>177.82794000000001</v>
      </c>
      <c r="M16">
        <v>4.231E-2</v>
      </c>
      <c r="N16" s="6">
        <v>177.82794000000001</v>
      </c>
      <c r="O16">
        <v>5.6079999999999998E-2</v>
      </c>
      <c r="P16" s="6"/>
      <c r="Q16" s="16"/>
      <c r="S16" s="6">
        <v>177.82794000000001</v>
      </c>
      <c r="T16">
        <v>1.695E-2</v>
      </c>
      <c r="U16" s="6">
        <v>177.82794000000001</v>
      </c>
      <c r="V16">
        <v>2.4590000000000001E-2</v>
      </c>
      <c r="W16" s="6">
        <v>177.82794000000001</v>
      </c>
      <c r="X16">
        <v>3.8019999999999998E-2</v>
      </c>
      <c r="Y16" s="6">
        <v>177.82794000000001</v>
      </c>
      <c r="Z16">
        <v>5.6079999999999998E-2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6.0646163069406943E-3</v>
      </c>
      <c r="F17" s="7">
        <f t="shared" si="1"/>
        <v>3.1404320042673064E-3</v>
      </c>
      <c r="J17" s="6">
        <v>316.22777000000002</v>
      </c>
      <c r="K17">
        <v>3.5229999999999997E-2</v>
      </c>
      <c r="L17" s="6">
        <v>316.22777000000002</v>
      </c>
      <c r="M17">
        <v>4.4690000000000001E-2</v>
      </c>
      <c r="N17" s="6">
        <v>316.22777000000002</v>
      </c>
      <c r="O17">
        <v>5.9760000000000001E-2</v>
      </c>
      <c r="P17" s="6"/>
      <c r="Q17" s="16"/>
      <c r="S17" s="6">
        <v>316.22777000000002</v>
      </c>
      <c r="T17">
        <v>1.797E-2</v>
      </c>
      <c r="U17" s="6">
        <v>316.22777000000002</v>
      </c>
      <c r="V17">
        <v>2.597E-2</v>
      </c>
      <c r="W17" s="6">
        <v>316.22777000000002</v>
      </c>
      <c r="X17">
        <v>4.0210000000000003E-2</v>
      </c>
      <c r="Y17" s="6">
        <v>316.22777000000002</v>
      </c>
      <c r="Z17">
        <v>5.9760000000000001E-2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7.3733207161975362E-3</v>
      </c>
      <c r="F18" s="7">
        <f t="shared" si="1"/>
        <v>3.7728422264713293E-3</v>
      </c>
      <c r="J18" s="6">
        <v>562.34132999999997</v>
      </c>
      <c r="K18">
        <v>3.7629999999999997E-2</v>
      </c>
      <c r="L18" s="6">
        <v>562.34132999999997</v>
      </c>
      <c r="M18">
        <v>4.759E-2</v>
      </c>
      <c r="N18" s="6">
        <v>562.34132999999997</v>
      </c>
      <c r="O18">
        <v>6.3299999999999995E-2</v>
      </c>
      <c r="P18" s="6"/>
      <c r="Q18" s="16"/>
      <c r="S18" s="6">
        <v>562.34132999999997</v>
      </c>
      <c r="T18">
        <v>1.9539999999999998E-2</v>
      </c>
      <c r="U18" s="6">
        <v>562.34132999999997</v>
      </c>
      <c r="V18">
        <v>2.8320000000000001E-2</v>
      </c>
      <c r="W18" s="6">
        <v>562.34132999999997</v>
      </c>
      <c r="X18">
        <v>4.2459999999999998E-2</v>
      </c>
      <c r="Y18" s="6">
        <v>562.34132999999997</v>
      </c>
      <c r="Z18">
        <v>6.3299999999999995E-2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8.6157199070675504E-3</v>
      </c>
      <c r="F19" s="7">
        <f t="shared" si="1"/>
        <v>4.346310682704929E-3</v>
      </c>
      <c r="J19" s="6">
        <v>961.33309999999994</v>
      </c>
      <c r="K19">
        <v>4.1209999999999997E-2</v>
      </c>
      <c r="L19" s="6">
        <v>961.33309999999994</v>
      </c>
      <c r="M19">
        <v>5.0619999999999998E-2</v>
      </c>
      <c r="N19" s="6">
        <v>961.33309999999994</v>
      </c>
      <c r="O19">
        <v>6.7349999999999993E-2</v>
      </c>
      <c r="P19" s="6"/>
      <c r="Q19" s="16"/>
      <c r="S19" s="6">
        <v>961.33309999999994</v>
      </c>
      <c r="T19">
        <v>2.162E-2</v>
      </c>
      <c r="U19" s="6">
        <v>961.33309999999994</v>
      </c>
      <c r="V19">
        <v>3.1119999999999998E-2</v>
      </c>
      <c r="W19" s="6">
        <v>961.33309999999994</v>
      </c>
      <c r="X19">
        <v>4.5769999999999998E-2</v>
      </c>
      <c r="Y19" s="6">
        <v>961.33309999999994</v>
      </c>
      <c r="Z19">
        <v>6.7349999999999993E-2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9.2119807750540884E-3</v>
      </c>
      <c r="F20" s="7">
        <f t="shared" si="1"/>
        <v>4.6130630942220439E-3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1.1380949226757248E-2</v>
      </c>
      <c r="F21" s="19">
        <f t="shared" si="1"/>
        <v>5.54202708786813E-3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8.0614225698971448E-4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1.0893814283644791E-13</v>
      </c>
      <c r="C26" s="5"/>
      <c r="D26" s="5" t="s">
        <v>75</v>
      </c>
      <c r="E26" s="7">
        <f>B26*B12</f>
        <v>2.287700999565406E-4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0.3377082427929885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2.9</v>
      </c>
      <c r="C32" s="5">
        <f>B32</f>
        <v>2.9</v>
      </c>
      <c r="D32" s="5">
        <f>B32</f>
        <v>2.9</v>
      </c>
      <c r="E32" s="2"/>
      <c r="F32" s="6">
        <f>M4/(B4+B5)*B4</f>
        <v>2.9</v>
      </c>
      <c r="G32" s="5">
        <f>F32</f>
        <v>2.9</v>
      </c>
      <c r="H32" s="5">
        <f>F32</f>
        <v>2.9</v>
      </c>
      <c r="I32" s="2"/>
      <c r="J32" s="6">
        <f>O4/(B4+B5)*B4</f>
        <v>2.9</v>
      </c>
      <c r="K32" s="5">
        <f>J32</f>
        <v>2.9</v>
      </c>
      <c r="L32" s="5">
        <f>J32</f>
        <v>2.9</v>
      </c>
      <c r="M32" s="2"/>
      <c r="N32" s="6">
        <f>Q4/(B4+B5)*B4</f>
        <v>2.9</v>
      </c>
      <c r="O32" s="5">
        <f>N32</f>
        <v>2.9</v>
      </c>
      <c r="P32" s="5">
        <f>N32</f>
        <v>2.9</v>
      </c>
      <c r="Q32" s="2"/>
      <c r="R32" s="6">
        <f>T4/(B4+B5)*B4</f>
        <v>2.2999999999999998</v>
      </c>
      <c r="S32" s="5">
        <f>R32</f>
        <v>2.2999999999999998</v>
      </c>
      <c r="T32" s="5">
        <f>R32</f>
        <v>2.2999999999999998</v>
      </c>
      <c r="U32" s="2"/>
      <c r="V32" s="6">
        <f>V4/(B4+B5)*B4</f>
        <v>2.5</v>
      </c>
      <c r="W32" s="5">
        <f>V32</f>
        <v>2.5</v>
      </c>
      <c r="X32" s="5">
        <f>V32</f>
        <v>2.5</v>
      </c>
      <c r="Y32" s="2"/>
      <c r="Z32" s="6">
        <f>X4/(B4+B5)*B4</f>
        <v>2.7</v>
      </c>
      <c r="AA32" s="5">
        <f>Z32</f>
        <v>2.7</v>
      </c>
      <c r="AB32" s="5">
        <f>Z32</f>
        <v>2.7</v>
      </c>
      <c r="AC32" s="2"/>
      <c r="AD32" s="6">
        <f>Z4/(B4+B5)*B4</f>
        <v>2.9</v>
      </c>
      <c r="AE32" s="5">
        <f>AD32</f>
        <v>2.9</v>
      </c>
      <c r="AF32" s="5">
        <f>AD32</f>
        <v>2.9</v>
      </c>
      <c r="AG32" s="2"/>
      <c r="AI32" s="6"/>
      <c r="AJ32" s="5">
        <f>B6/(B4+B5)*B4</f>
        <v>1.4</v>
      </c>
      <c r="AK32" s="5">
        <f>AJ32</f>
        <v>1.4</v>
      </c>
      <c r="AL32" s="5">
        <f>AJ32</f>
        <v>1.4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7.1453619741790398E-3</v>
      </c>
      <c r="C35" s="5">
        <f>E26*(C32^B13)*EXP(-B20*C33)</f>
        <v>1.1818675651862681E-2</v>
      </c>
      <c r="D35" s="5">
        <f>B23*(D32^(-B22/B24))*EXP(B21*D33/B24)</f>
        <v>33830798.609028764</v>
      </c>
      <c r="E35" s="2"/>
      <c r="F35" s="6">
        <f>E25*(F32^B13)*EXP(-B27*F33)</f>
        <v>9.051759551708536E-3</v>
      </c>
      <c r="G35" s="5">
        <f>E26*(G32^B13)*EXP(-B20*G33)</f>
        <v>1.2915902771302947E-2</v>
      </c>
      <c r="H35" s="5">
        <f>B23*(H32^(-B22/B24))*EXP(B21*H33/B24)</f>
        <v>9858546.8370448686</v>
      </c>
      <c r="I35" s="2"/>
      <c r="J35" s="6">
        <f>E25*(J32^B13)*EXP(-B27*J33)</f>
        <v>1.173794936933324E-2</v>
      </c>
      <c r="K35" s="5">
        <f>E26*(K32^B13)*EXP(-B20*K33)</f>
        <v>1.4239380893911276E-2</v>
      </c>
      <c r="L35" s="5">
        <f>B23*(L32^(-B22/B24))*EXP(B21*L33/B24)</f>
        <v>2543264.4013754581</v>
      </c>
      <c r="M35" s="2"/>
      <c r="N35" s="6">
        <f>E25*(N32^B13)*EXP(-B27*N33)</f>
        <v>1.5216875797718219E-2</v>
      </c>
      <c r="O35" s="5">
        <f>E26*(O32^B13)*EXP(-B20*O33)</f>
        <v>1.5696765260504335E-2</v>
      </c>
      <c r="P35" s="5">
        <f>B23*(P32^(-B22/B24))*EXP(B21*P33/B24)</f>
        <v>657093.00050421397</v>
      </c>
      <c r="Q35" s="2"/>
      <c r="R35" s="6">
        <f>E25*(R32^B13)*EXP(-B27*R33)</f>
        <v>3.9485939071227461E-3</v>
      </c>
      <c r="S35" s="5">
        <f>E26*(S32^B13)*EXP(-B20*S33)</f>
        <v>4.7900643348994035E-3</v>
      </c>
      <c r="T35" s="5">
        <f>B23*(T32^(-B22/B24))*EXP(B21*T33/B24)</f>
        <v>835883128.3572377</v>
      </c>
      <c r="U35" s="2"/>
      <c r="V35" s="6">
        <f>E25*(V32^B13)*EXP(-B27*V33)</f>
        <v>5.8430510744738422E-3</v>
      </c>
      <c r="W35" s="5">
        <f>E26*(W32^B13)*EXP(-B20*W33)</f>
        <v>7.0882423508644536E-3</v>
      </c>
      <c r="X35" s="5">
        <f>B23*(X32^(-B22/B24))*EXP(B21*X33/B24)</f>
        <v>103954009.10821877</v>
      </c>
      <c r="Y35" s="2"/>
      <c r="Z35" s="6">
        <f>E25*(Z32^B13)*EXP(-B27*Z33)</f>
        <v>8.3894083373695395E-3</v>
      </c>
      <c r="AA35" s="5">
        <f>E26*(AA32^B13)*EXP(-B20*AA33)</f>
        <v>1.0177244511078135E-2</v>
      </c>
      <c r="AB35" s="5">
        <f>B23*(AB32^(-B22/B24))*EXP(B21*AB33/B24)</f>
        <v>15179146.617280027</v>
      </c>
      <c r="AC35" s="2"/>
      <c r="AD35" s="6">
        <f>E25*(AD32^B13)*EXP(-B27*AD33)</f>
        <v>1.173794936933324E-2</v>
      </c>
      <c r="AE35" s="5">
        <f>E26*(AE32^B13)*EXP(-B20*AE33)</f>
        <v>1.4239380893911276E-2</v>
      </c>
      <c r="AF35" s="5">
        <f>B23*(AF32^(-B22/B24))*EXP(B21*AF33/B24)</f>
        <v>2543264.4013754581</v>
      </c>
      <c r="AG35" s="2"/>
      <c r="AI35" s="6"/>
      <c r="AJ35" s="5">
        <f>E25*(AJ32^B13)*EXP(-B27*AJ33)</f>
        <v>3.3859418221863266E-4</v>
      </c>
      <c r="AK35" s="5">
        <f>E26*(AK32^B13)*EXP(-B20*AK33)</f>
        <v>4.4356770355980641E-4</v>
      </c>
      <c r="AL35" s="5">
        <f>B23*(AL32^(-B22/B24))*EXP(B21*AL33/B24)</f>
        <v>389748596782852.19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7.1453619741790398E-3</v>
      </c>
      <c r="C38" s="5">
        <f>C35</f>
        <v>1.1818675651862681E-2</v>
      </c>
      <c r="D38" s="5">
        <f>E27*(1-EXP(-((A38/D35)^B24)))</f>
        <v>6.5700164137677108E-4</v>
      </c>
      <c r="E38" s="7">
        <f>B38+C38+D38</f>
        <v>1.9621039267418493E-2</v>
      </c>
      <c r="F38" s="13">
        <f>F35*A38^0.167</f>
        <v>9.051759551708536E-3</v>
      </c>
      <c r="G38" s="5">
        <f>G35</f>
        <v>1.2915902771302947E-2</v>
      </c>
      <c r="H38" s="5">
        <f>E27*(1-EXP(-((A38/H35)^B24)))</f>
        <v>1.0235522946103217E-3</v>
      </c>
      <c r="I38" s="7">
        <f>F38+G38+H38</f>
        <v>2.2991214617621807E-2</v>
      </c>
      <c r="J38" s="13">
        <f>J35*A38^0.167</f>
        <v>1.173794936933324E-2</v>
      </c>
      <c r="K38" s="5">
        <f>K35</f>
        <v>1.4239380893911276E-2</v>
      </c>
      <c r="L38" s="5">
        <f>E27*(1-EXP(-((A38/L35)^B24)))</f>
        <v>1.6654347833918864E-3</v>
      </c>
      <c r="M38" s="7">
        <f>J38+K38+L38</f>
        <v>2.7642765046636403E-2</v>
      </c>
      <c r="N38" s="13">
        <f>N35*A38^0.167</f>
        <v>1.5216875797718219E-2</v>
      </c>
      <c r="O38" s="5">
        <f>O35</f>
        <v>1.5696765260504335E-2</v>
      </c>
      <c r="P38" s="5">
        <f>E27*(1-EXP(-((A38/P35)^B24)))</f>
        <v>2.7067597166721478E-3</v>
      </c>
      <c r="Q38" s="7">
        <f>N38+O38+P38</f>
        <v>3.3620400774894699E-2</v>
      </c>
      <c r="R38" s="13">
        <f>R35*A38^0.167</f>
        <v>3.9485939071227461E-3</v>
      </c>
      <c r="S38" s="5">
        <f>S35</f>
        <v>4.7900643348994035E-3</v>
      </c>
      <c r="T38" s="5">
        <f>E27*(1-EXP(-((A38/T35)^B24)))</f>
        <v>2.0722205739674642E-4</v>
      </c>
      <c r="U38" s="7">
        <f>R38+S38+T38</f>
        <v>8.9458802994188957E-3</v>
      </c>
      <c r="V38" s="13">
        <f>V35*A38^0.167</f>
        <v>5.8430510744738422E-3</v>
      </c>
      <c r="W38" s="5">
        <f>W35</f>
        <v>7.0882423508644536E-3</v>
      </c>
      <c r="X38" s="5">
        <f>E27*(1-EXP(-((A38/X35)^B24)))</f>
        <v>4.3872921668938216E-4</v>
      </c>
      <c r="Y38" s="7">
        <f>V38+W38+X38</f>
        <v>1.3370022642027678E-2</v>
      </c>
      <c r="Z38" s="13">
        <f>Z35*A38^0.167</f>
        <v>8.3894083373695395E-3</v>
      </c>
      <c r="AA38" s="5">
        <f>AA35</f>
        <v>1.0177244511078135E-2</v>
      </c>
      <c r="AB38" s="5">
        <f>E27*(1-EXP(-((A38/AB35)^B24)))</f>
        <v>8.7645261539347837E-4</v>
      </c>
      <c r="AC38" s="7">
        <f>Z38+AA38+AB38</f>
        <v>1.9443105463841155E-2</v>
      </c>
      <c r="AD38" s="13">
        <f>AD35*A38^0.167</f>
        <v>1.173794936933324E-2</v>
      </c>
      <c r="AE38" s="5">
        <f>AE35</f>
        <v>1.4239380893911276E-2</v>
      </c>
      <c r="AF38" s="5">
        <f>E27*(1-EXP(-((A38/AF35)^B24)))</f>
        <v>1.6654347833918864E-3</v>
      </c>
      <c r="AG38" s="7">
        <f>AD38+AE38+AF38</f>
        <v>2.7642765046636403E-2</v>
      </c>
      <c r="AI38" s="13">
        <v>1000</v>
      </c>
      <c r="AJ38" s="20">
        <f>AJ35*AI38^0.167</f>
        <v>1.073197103135997E-3</v>
      </c>
      <c r="AK38" s="5">
        <f>AK35</f>
        <v>4.4356770355980641E-4</v>
      </c>
      <c r="AL38" s="5">
        <f>E27*(1-EXP(-((AI38/AL35)^B24)))</f>
        <v>2.2690529410414038E-5</v>
      </c>
      <c r="AM38" s="20">
        <f>AJ38+AK38+AL38</f>
        <v>1.5394553361062174E-3</v>
      </c>
      <c r="AN38" s="7">
        <f>AJ38*AN35^0.67</f>
        <v>6.7451155607001516E-4</v>
      </c>
    </row>
    <row r="39" spans="1:40">
      <c r="A39" s="13">
        <v>2</v>
      </c>
      <c r="B39" s="13">
        <f>B35*A39^0.167</f>
        <v>8.0222509568809771E-3</v>
      </c>
      <c r="C39" s="5">
        <f>C35</f>
        <v>1.1818675651862681E-2</v>
      </c>
      <c r="D39" s="5">
        <f>E27*(1-EXP(-((A39/D35)^B24)))</f>
        <v>8.4298034066845277E-4</v>
      </c>
      <c r="E39" s="7">
        <f t="shared" ref="E39:E50" si="2">B39+C39+D39</f>
        <v>2.068390694941211E-2</v>
      </c>
      <c r="F39" s="13">
        <f>F35*A39^0.167</f>
        <v>1.0162604356162576E-2</v>
      </c>
      <c r="G39" s="5">
        <f>G35</f>
        <v>1.2915902771302947E-2</v>
      </c>
      <c r="H39" s="5">
        <f>E27*(1-EXP(-((A39/H35)^B24)))</f>
        <v>1.3130888800639458E-3</v>
      </c>
      <c r="I39" s="7">
        <f t="shared" ref="I39:I50" si="3">F39+G39+H39</f>
        <v>2.4391596007529468E-2</v>
      </c>
      <c r="J39" s="13">
        <f>J35*A39^0.167</f>
        <v>1.3178447208165829E-2</v>
      </c>
      <c r="K39" s="5">
        <f>K35</f>
        <v>1.4239380893911276E-2</v>
      </c>
      <c r="L39" s="5">
        <f>E27*(1-EXP(-((A39/L35)^B24)))</f>
        <v>2.1359665632625043E-3</v>
      </c>
      <c r="M39" s="7">
        <f t="shared" ref="M39:M50" si="4">J39+K39+L39</f>
        <v>2.9553794665339611E-2</v>
      </c>
      <c r="N39" s="13">
        <f>N35*A39^0.167</f>
        <v>1.7084312435131671E-2</v>
      </c>
      <c r="O39" s="5">
        <f>O35</f>
        <v>1.5696765260504335E-2</v>
      </c>
      <c r="P39" s="5">
        <f>E27*(1-EXP(-((A39/P35)^B24)))</f>
        <v>3.469972111229801E-3</v>
      </c>
      <c r="Q39" s="7">
        <f t="shared" ref="Q39:Q50" si="5">N39+O39+P39</f>
        <v>3.6251049806865804E-2</v>
      </c>
      <c r="R39" s="13">
        <f>R35*A39^0.167</f>
        <v>4.4331709665960351E-3</v>
      </c>
      <c r="S39" s="5">
        <f>S35</f>
        <v>4.7900643348994035E-3</v>
      </c>
      <c r="T39" s="5">
        <f>E27*(1-EXP(-((A39/T35)^B24)))</f>
        <v>2.6593102508024237E-4</v>
      </c>
      <c r="U39" s="7">
        <f t="shared" ref="U39:U50" si="6">R39+S39+T39</f>
        <v>9.4891663265756817E-3</v>
      </c>
      <c r="V39" s="13">
        <f>V35*A39^0.167</f>
        <v>6.5601186115819971E-3</v>
      </c>
      <c r="W39" s="5">
        <f>W35</f>
        <v>7.0882423508644536E-3</v>
      </c>
      <c r="X39" s="5">
        <f>E27*(1-EXP(-((A39/X35)^B24)))</f>
        <v>5.6297274161790957E-4</v>
      </c>
      <c r="Y39" s="7">
        <f t="shared" ref="Y39:Y50" si="7">V39+W39+X39</f>
        <v>1.421133370406436E-2</v>
      </c>
      <c r="Z39" s="13">
        <f>Z35*A39^0.167</f>
        <v>9.4189684588877158E-3</v>
      </c>
      <c r="AA39" s="5">
        <f>AA35</f>
        <v>1.0177244511078135E-2</v>
      </c>
      <c r="AB39" s="5">
        <f>E27*(1-EXP(-((A39/AB35)^B24)))</f>
        <v>1.1244480182767452E-3</v>
      </c>
      <c r="AC39" s="7">
        <f t="shared" ref="AC39:AC50" si="8">Z39+AA39+AB39</f>
        <v>2.0720660988242597E-2</v>
      </c>
      <c r="AD39" s="13">
        <f>AD35*A39^0.167</f>
        <v>1.3178447208165829E-2</v>
      </c>
      <c r="AE39" s="5">
        <f>AE35</f>
        <v>1.4239380893911276E-2</v>
      </c>
      <c r="AF39" s="5">
        <f>E27*(1-EXP(-((A39/AF35)^B24)))</f>
        <v>2.1359665632625043E-3</v>
      </c>
      <c r="AG39" s="7">
        <f t="shared" ref="AG39:AG50" si="9">AD39+AE39+AF39</f>
        <v>2.9553794665339611E-2</v>
      </c>
      <c r="AI39" s="13">
        <v>3000</v>
      </c>
      <c r="AJ39" s="20">
        <f>AJ35*AI39^0.167</f>
        <v>1.2893141270170149E-3</v>
      </c>
      <c r="AK39" s="5">
        <f>AK35</f>
        <v>4.4356770355980641E-4</v>
      </c>
      <c r="AL39" s="5">
        <f>E27*(1-EXP(-((AI39/AL35)^B24)))</f>
        <v>3.3697773153954839E-5</v>
      </c>
      <c r="AM39" s="20">
        <f t="shared" ref="AM39:AM54" si="10">AJ39+AK39+AL39</f>
        <v>1.766579603730776E-3</v>
      </c>
      <c r="AN39" s="7">
        <f>AJ39*AN35^0.67</f>
        <v>8.1034255081016162E-4</v>
      </c>
    </row>
    <row r="40" spans="1:40">
      <c r="A40" s="13">
        <v>4</v>
      </c>
      <c r="B40" s="13">
        <f>B35*A40^0.167</f>
        <v>9.0067530025407759E-3</v>
      </c>
      <c r="C40" s="5">
        <f>C35</f>
        <v>1.1818675651862681E-2</v>
      </c>
      <c r="D40" s="5">
        <f>E27*(1-EXP(-((A40/D35)^B24)))</f>
        <v>1.0815198586103282E-3</v>
      </c>
      <c r="E40" s="7">
        <f t="shared" si="2"/>
        <v>2.1906948513013783E-2</v>
      </c>
      <c r="F40" s="13">
        <f>F35*A40^0.167</f>
        <v>1.1409773614722294E-2</v>
      </c>
      <c r="G40" s="5">
        <f>G35</f>
        <v>1.2915902771302947E-2</v>
      </c>
      <c r="H40" s="5">
        <f>E27*(1-EXP(-((A40/H35)^B24)))</f>
        <v>1.684322814376035E-3</v>
      </c>
      <c r="I40" s="7">
        <f t="shared" si="3"/>
        <v>2.6009999200401274E-2</v>
      </c>
      <c r="J40" s="13">
        <f>J35*A40^0.167</f>
        <v>1.4795724990273915E-2</v>
      </c>
      <c r="K40" s="5">
        <f>K35</f>
        <v>1.4239380893911276E-2</v>
      </c>
      <c r="L40" s="5">
        <f>E27*(1-EXP(-((A40/L35)^B24)))</f>
        <v>2.738893954585344E-3</v>
      </c>
      <c r="M40" s="7">
        <f t="shared" si="4"/>
        <v>3.1773999838770536E-2</v>
      </c>
      <c r="N40" s="13">
        <f>N35*A40^0.167</f>
        <v>1.9180923552320865E-2</v>
      </c>
      <c r="O40" s="5">
        <f>O35</f>
        <v>1.5696765260504335E-2</v>
      </c>
      <c r="P40" s="5">
        <f>E27*(1-EXP(-((A40/P35)^B24)))</f>
        <v>4.4469513742763627E-3</v>
      </c>
      <c r="Q40" s="7">
        <f t="shared" si="5"/>
        <v>3.9324640187101564E-2</v>
      </c>
      <c r="R40" s="13">
        <f>R35*A40^0.167</f>
        <v>4.9772160119121332E-3</v>
      </c>
      <c r="S40" s="5">
        <f>S35</f>
        <v>4.7900643348994035E-3</v>
      </c>
      <c r="T40" s="5">
        <f>E27*(1-EXP(-((A40/T35)^B24)))</f>
        <v>3.412646703941024E-4</v>
      </c>
      <c r="U40" s="7">
        <f t="shared" si="6"/>
        <v>1.010854501720564E-2</v>
      </c>
      <c r="V40" s="13">
        <f>V35*A40^0.167</f>
        <v>7.3651856965668856E-3</v>
      </c>
      <c r="W40" s="5">
        <f>W35</f>
        <v>7.0882423508644536E-3</v>
      </c>
      <c r="X40" s="5">
        <f>E27*(1-EXP(-((A40/X35)^B24)))</f>
        <v>7.2236303610422113E-4</v>
      </c>
      <c r="Y40" s="7">
        <f t="shared" si="7"/>
        <v>1.517579108353556E-2</v>
      </c>
      <c r="Z40" s="13">
        <f>Z35*A40^0.167</f>
        <v>1.057487766262888E-2</v>
      </c>
      <c r="AA40" s="5">
        <f>AA35</f>
        <v>1.0177244511078135E-2</v>
      </c>
      <c r="AB40" s="5">
        <f>E27*(1-EXP(-((A40/AB35)^B24)))</f>
        <v>1.4424642113009683E-3</v>
      </c>
      <c r="AC40" s="7">
        <f t="shared" si="8"/>
        <v>2.2194586385007983E-2</v>
      </c>
      <c r="AD40" s="13">
        <f>AD35*A40^0.167</f>
        <v>1.4795724990273915E-2</v>
      </c>
      <c r="AE40" s="5">
        <f>AE35</f>
        <v>1.4239380893911276E-2</v>
      </c>
      <c r="AF40" s="5">
        <f>E27*(1-EXP(-((A40/AF35)^B24)))</f>
        <v>2.738893954585344E-3</v>
      </c>
      <c r="AG40" s="7">
        <f t="shared" si="9"/>
        <v>3.1773999838770536E-2</v>
      </c>
      <c r="AI40" s="13">
        <v>7000</v>
      </c>
      <c r="AJ40" s="20">
        <f>AJ35*AI40^0.167</f>
        <v>1.4852886569968035E-3</v>
      </c>
      <c r="AK40" s="5">
        <f>AK35</f>
        <v>4.4356770355980641E-4</v>
      </c>
      <c r="AL40" s="5">
        <f>E27*(1-EXP(-((AI40/AL35)^B24)))</f>
        <v>4.5715672916918414E-5</v>
      </c>
      <c r="AM40" s="20">
        <f t="shared" si="10"/>
        <v>1.9745720334735282E-3</v>
      </c>
      <c r="AN40" s="7">
        <f>AJ40*AN35^0.67</f>
        <v>9.3351385343527326E-4</v>
      </c>
    </row>
    <row r="41" spans="1:40">
      <c r="A41" s="13">
        <v>7</v>
      </c>
      <c r="B41" s="13">
        <f>B35*A41^0.167</f>
        <v>9.8890735535646784E-3</v>
      </c>
      <c r="C41" s="5">
        <f>C35</f>
        <v>1.1818675651862681E-2</v>
      </c>
      <c r="D41" s="5">
        <f>E27*(1-EXP(-((A41/D35)^B24)))</f>
        <v>1.3224304138124586E-3</v>
      </c>
      <c r="E41" s="7">
        <f t="shared" si="2"/>
        <v>2.303017961923982E-2</v>
      </c>
      <c r="F41" s="13">
        <f>F35*A41^0.167</f>
        <v>1.2527499141331035E-2</v>
      </c>
      <c r="G41" s="5">
        <f>G35</f>
        <v>1.2915902771302947E-2</v>
      </c>
      <c r="H41" s="5">
        <f>E27*(1-EXP(-((A41/H35)^B24)))</f>
        <v>2.0590975841999959E-3</v>
      </c>
      <c r="I41" s="7">
        <f t="shared" si="3"/>
        <v>2.7502499496833976E-2</v>
      </c>
      <c r="J41" s="13">
        <f>J35*A41^0.167</f>
        <v>1.6245145466502579E-2</v>
      </c>
      <c r="K41" s="5">
        <f>K35</f>
        <v>1.4239380893911276E-2</v>
      </c>
      <c r="L41" s="5">
        <f>E27*(1-EXP(-((A41/L35)^B24)))</f>
        <v>3.347147457618104E-3</v>
      </c>
      <c r="M41" s="7">
        <f t="shared" si="4"/>
        <v>3.3831673818031961E-2</v>
      </c>
      <c r="N41" s="13">
        <f>N35*A41^0.167</f>
        <v>2.1059927343482557E-2</v>
      </c>
      <c r="O41" s="5">
        <f>O35</f>
        <v>1.5696765260504335E-2</v>
      </c>
      <c r="P41" s="5">
        <f>E27*(1-EXP(-((A41/P35)^B24)))</f>
        <v>5.4314430331400682E-3</v>
      </c>
      <c r="Q41" s="7">
        <f t="shared" si="5"/>
        <v>4.2188135637126964E-2</v>
      </c>
      <c r="R41" s="13">
        <f>R35*A41^0.167</f>
        <v>5.4647946068793179E-3</v>
      </c>
      <c r="S41" s="5">
        <f>S35</f>
        <v>4.7900643348994035E-3</v>
      </c>
      <c r="T41" s="5">
        <f>E27*(1-EXP(-((A41/T35)^B24)))</f>
        <v>4.1738423049861084E-4</v>
      </c>
      <c r="U41" s="7">
        <f t="shared" si="6"/>
        <v>1.0672243172277333E-2</v>
      </c>
      <c r="V41" s="13">
        <f>V35*A41^0.167</f>
        <v>8.0866948464630873E-3</v>
      </c>
      <c r="W41" s="5">
        <f>W35</f>
        <v>7.0882423508644536E-3</v>
      </c>
      <c r="X41" s="5">
        <f>E27*(1-EXP(-((A41/X35)^B24)))</f>
        <v>8.8337575411832653E-4</v>
      </c>
      <c r="Y41" s="7">
        <f t="shared" si="7"/>
        <v>1.6058312951445868E-2</v>
      </c>
      <c r="Z41" s="13">
        <f>Z35*A41^0.167</f>
        <v>1.1610815018040867E-2</v>
      </c>
      <c r="AA41" s="5">
        <f>AA35</f>
        <v>1.0177244511078135E-2</v>
      </c>
      <c r="AB41" s="5">
        <f>E27*(1-EXP(-((A41/AB35)^B24)))</f>
        <v>1.7635649364043493E-3</v>
      </c>
      <c r="AC41" s="7">
        <f t="shared" si="8"/>
        <v>2.3551624465523353E-2</v>
      </c>
      <c r="AD41" s="13">
        <f>AD35*A41^0.167</f>
        <v>1.6245145466502579E-2</v>
      </c>
      <c r="AE41" s="5">
        <f>AE35</f>
        <v>1.4239380893911276E-2</v>
      </c>
      <c r="AF41" s="5">
        <f>E27*(1-EXP(-((A41/AF35)^B24)))</f>
        <v>3.347147457618104E-3</v>
      </c>
      <c r="AG41" s="7">
        <f t="shared" si="9"/>
        <v>3.3831673818031961E-2</v>
      </c>
      <c r="AI41" s="13">
        <v>10000</v>
      </c>
      <c r="AJ41" s="20">
        <f>AJ35*AI41^0.167</f>
        <v>1.5764474258877414E-3</v>
      </c>
      <c r="AK41" s="5">
        <f>AK35</f>
        <v>4.4356770355980641E-4</v>
      </c>
      <c r="AL41" s="5">
        <f>E27*(1-EXP(-((AI41/AL35)^B24)))</f>
        <v>5.1978745629517645E-5</v>
      </c>
      <c r="AM41" s="20">
        <f t="shared" si="10"/>
        <v>2.0719938750770653E-3</v>
      </c>
      <c r="AN41" s="7">
        <f>AJ41*AN35^0.67</f>
        <v>9.9080774928569991E-4</v>
      </c>
    </row>
    <row r="42" spans="1:40">
      <c r="A42" s="13">
        <v>10</v>
      </c>
      <c r="B42" s="13">
        <f>B35*A42^0.167</f>
        <v>1.0496009967148849E-2</v>
      </c>
      <c r="C42" s="5">
        <f>C35</f>
        <v>1.1818675651862681E-2</v>
      </c>
      <c r="D42" s="5">
        <f>E27*(1-EXP(-((A42/D35)^B24)))</f>
        <v>1.503214246613898E-3</v>
      </c>
      <c r="E42" s="7">
        <f t="shared" si="2"/>
        <v>2.3817899865625429E-2</v>
      </c>
      <c r="F42" s="13">
        <f>F35*A42^0.167</f>
        <v>1.3296367464418538E-2</v>
      </c>
      <c r="G42" s="5">
        <f>G35</f>
        <v>1.2915902771302947E-2</v>
      </c>
      <c r="H42" s="5">
        <f>E27*(1-EXP(-((A42/H35)^B24)))</f>
        <v>2.3402371765894299E-3</v>
      </c>
      <c r="I42" s="7">
        <f t="shared" si="3"/>
        <v>2.8552507412310916E-2</v>
      </c>
      <c r="J42" s="13">
        <f>J35*A42^0.167</f>
        <v>1.7242182274266854E-2</v>
      </c>
      <c r="K42" s="5">
        <f>K35</f>
        <v>1.4239380893911276E-2</v>
      </c>
      <c r="L42" s="5">
        <f>E27*(1-EXP(-((A42/L35)^B24)))</f>
        <v>3.8031523851227607E-3</v>
      </c>
      <c r="M42" s="7">
        <f t="shared" si="4"/>
        <v>3.5284715553300885E-2</v>
      </c>
      <c r="N42" s="13">
        <f>N35*A42^0.167</f>
        <v>2.2352468722911273E-2</v>
      </c>
      <c r="O42" s="5">
        <f>O35</f>
        <v>1.5696765260504335E-2</v>
      </c>
      <c r="P42" s="5">
        <f>E27*(1-EXP(-((A42/P35)^B24)))</f>
        <v>6.1687750809380727E-3</v>
      </c>
      <c r="Q42" s="7">
        <f t="shared" si="5"/>
        <v>4.4218009064353678E-2</v>
      </c>
      <c r="R42" s="13">
        <f>R35*A42^0.167</f>
        <v>5.8001933499170688E-3</v>
      </c>
      <c r="S42" s="5">
        <f>S35</f>
        <v>4.7900643348994035E-3</v>
      </c>
      <c r="T42" s="5">
        <f>E27*(1-EXP(-((A42/T35)^B24)))</f>
        <v>4.7453030895163969E-4</v>
      </c>
      <c r="U42" s="7">
        <f t="shared" si="6"/>
        <v>1.1064787993768112E-2</v>
      </c>
      <c r="V42" s="13">
        <f>V35*A42^0.167</f>
        <v>8.5830112649098577E-3</v>
      </c>
      <c r="W42" s="5">
        <f>W35</f>
        <v>7.0882423508644536E-3</v>
      </c>
      <c r="X42" s="5">
        <f>E27*(1-EXP(-((A42/X35)^B24)))</f>
        <v>1.0042279184503651E-3</v>
      </c>
      <c r="Y42" s="7">
        <f t="shared" si="7"/>
        <v>1.6675481534224674E-2</v>
      </c>
      <c r="Z42" s="13">
        <f>Z35*A42^0.167</f>
        <v>1.2323422360646661E-2</v>
      </c>
      <c r="AA42" s="5">
        <f>AA35</f>
        <v>1.0177244511078135E-2</v>
      </c>
      <c r="AB42" s="5">
        <f>E27*(1-EXP(-((A42/AB35)^B24)))</f>
        <v>2.0044744821324503E-3</v>
      </c>
      <c r="AC42" s="7">
        <f t="shared" si="8"/>
        <v>2.4505141353857247E-2</v>
      </c>
      <c r="AD42" s="13">
        <f>AD35*A42^0.167</f>
        <v>1.7242182274266854E-2</v>
      </c>
      <c r="AE42" s="5">
        <f>AE35</f>
        <v>1.4239380893911276E-2</v>
      </c>
      <c r="AF42" s="5">
        <f>E27*(1-EXP(-((A42/AF35)^B24)))</f>
        <v>3.8031523851227607E-3</v>
      </c>
      <c r="AG42" s="7">
        <f t="shared" si="9"/>
        <v>3.5284715553300885E-2</v>
      </c>
      <c r="AI42" s="13">
        <v>30000</v>
      </c>
      <c r="AJ42" s="20">
        <f>AJ35*AI42^0.167</f>
        <v>1.893907401312756E-3</v>
      </c>
      <c r="AK42" s="5">
        <f>AK35</f>
        <v>4.4356770355980641E-4</v>
      </c>
      <c r="AL42" s="5">
        <f>E27*(1-EXP(-((AI42/AL35)^B24)))</f>
        <v>7.7192166750330072E-5</v>
      </c>
      <c r="AM42" s="20">
        <f t="shared" si="10"/>
        <v>2.4146672716228923E-3</v>
      </c>
      <c r="AN42" s="7">
        <f>AJ42*AN35^0.67</f>
        <v>1.1903334667780071E-3</v>
      </c>
    </row>
    <row r="43" spans="1:40">
      <c r="A43" s="13">
        <v>20</v>
      </c>
      <c r="B43" s="13">
        <f>B35*A43^0.167</f>
        <v>1.1784095236416122E-2</v>
      </c>
      <c r="C43" s="5">
        <f>C35</f>
        <v>1.1818675651862681E-2</v>
      </c>
      <c r="D43" s="5">
        <f>E27*(1-EXP(-((A43/D35)^B24)))</f>
        <v>1.9280458257291606E-3</v>
      </c>
      <c r="E43" s="7">
        <f t="shared" si="2"/>
        <v>2.5530816714007965E-2</v>
      </c>
      <c r="F43" s="13">
        <f>F35*A43^0.167</f>
        <v>1.4928116588065237E-2</v>
      </c>
      <c r="G43" s="5">
        <f>G35</f>
        <v>1.2915902771302947E-2</v>
      </c>
      <c r="H43" s="5">
        <f>E27*(1-EXP(-((A43/H35)^B24)))</f>
        <v>3.0005665340369419E-3</v>
      </c>
      <c r="I43" s="7">
        <f t="shared" si="3"/>
        <v>3.0844585893405128E-2</v>
      </c>
      <c r="J43" s="13">
        <f>J35*A43^0.167</f>
        <v>1.9358167402617241E-2</v>
      </c>
      <c r="K43" s="5">
        <f>K35</f>
        <v>1.4239380893911276E-2</v>
      </c>
      <c r="L43" s="5">
        <f>E27*(1-EXP(-((A43/L35)^B24)))</f>
        <v>4.873253410743148E-3</v>
      </c>
      <c r="M43" s="7">
        <f t="shared" si="4"/>
        <v>3.8470801707271664E-2</v>
      </c>
      <c r="N43" s="13">
        <f>N35*A43^0.167</f>
        <v>2.5095595471442793E-2</v>
      </c>
      <c r="O43" s="5">
        <f>O35</f>
        <v>1.5696765260504335E-2</v>
      </c>
      <c r="P43" s="5">
        <f>E27*(1-EXP(-((A43/P35)^B24)))</f>
        <v>7.8965811042964532E-3</v>
      </c>
      <c r="Q43" s="7">
        <f t="shared" si="5"/>
        <v>4.8688941836243581E-2</v>
      </c>
      <c r="R43" s="13">
        <f>R35*A43^0.167</f>
        <v>6.512001326120777E-3</v>
      </c>
      <c r="S43" s="5">
        <f>S35</f>
        <v>4.7900643348994035E-3</v>
      </c>
      <c r="T43" s="5">
        <f>E27*(1-EXP(-((A43/T35)^B24)))</f>
        <v>6.0890317327103938E-4</v>
      </c>
      <c r="U43" s="7">
        <f t="shared" si="6"/>
        <v>1.1910968834291219E-2</v>
      </c>
      <c r="V43" s="13">
        <f>V35*A43^0.167</f>
        <v>9.6363306130133955E-3</v>
      </c>
      <c r="W43" s="5">
        <f>W35</f>
        <v>7.0882423508644536E-3</v>
      </c>
      <c r="X43" s="5">
        <f>E27*(1-EXP(-((A43/X35)^B24)))</f>
        <v>1.2883086019993154E-3</v>
      </c>
      <c r="Y43" s="7">
        <f t="shared" si="7"/>
        <v>1.8012881565877166E-2</v>
      </c>
      <c r="Z43" s="13">
        <f>Z35*A43^0.167</f>
        <v>1.3835770277558921E-2</v>
      </c>
      <c r="AA43" s="5">
        <f>AA35</f>
        <v>1.0177244511078135E-2</v>
      </c>
      <c r="AB43" s="5">
        <f>E27*(1-EXP(-((A43/AB35)^B24)))</f>
        <v>2.5704274729508271E-3</v>
      </c>
      <c r="AC43" s="7">
        <f t="shared" si="8"/>
        <v>2.6583442261587886E-2</v>
      </c>
      <c r="AD43" s="13">
        <f>AD35*A43^0.167</f>
        <v>1.9358167402617241E-2</v>
      </c>
      <c r="AE43" s="5">
        <f>AE35</f>
        <v>1.4239380893911276E-2</v>
      </c>
      <c r="AF43" s="5">
        <f>E27*(1-EXP(-((A43/AF35)^B24)))</f>
        <v>4.873253410743148E-3</v>
      </c>
      <c r="AG43" s="7">
        <f t="shared" si="9"/>
        <v>3.8470801707271664E-2</v>
      </c>
      <c r="AI43" s="13">
        <v>70000</v>
      </c>
      <c r="AJ43" s="20">
        <f>AJ35*AI43^0.167</f>
        <v>2.1817795381489724E-3</v>
      </c>
      <c r="AK43" s="5">
        <f>AK35</f>
        <v>4.4356770355980641E-4</v>
      </c>
      <c r="AL43" s="5">
        <f>E27*(1-EXP(-((AI43/AL35)^B24)))</f>
        <v>1.0471940602545505E-4</v>
      </c>
      <c r="AM43" s="20">
        <f t="shared" si="10"/>
        <v>2.730066647734234E-3</v>
      </c>
      <c r="AN43" s="7">
        <f>AJ43*AN35^0.67</f>
        <v>1.371263029855658E-3</v>
      </c>
    </row>
    <row r="44" spans="1:40">
      <c r="A44" s="13">
        <v>40</v>
      </c>
      <c r="B44" s="13">
        <f>B35*A44^0.167</f>
        <v>1.3230256161679945E-2</v>
      </c>
      <c r="C44" s="5">
        <f>C35</f>
        <v>1.1818675651862681E-2</v>
      </c>
      <c r="D44" s="5">
        <f>E27*(1-EXP(-((A44/D35)^B24)))</f>
        <v>2.4724991646675608E-3</v>
      </c>
      <c r="E44" s="7">
        <f t="shared" si="2"/>
        <v>2.7521430978210186E-2</v>
      </c>
      <c r="F44" s="13">
        <f>F35*A44^0.167</f>
        <v>1.6760116284633229E-2</v>
      </c>
      <c r="G44" s="5">
        <f>G35</f>
        <v>1.2915902771302947E-2</v>
      </c>
      <c r="H44" s="5">
        <f>E27*(1-EXP(-((A44/H35)^B24)))</f>
        <v>3.8461455450110576E-3</v>
      </c>
      <c r="I44" s="7">
        <f t="shared" si="3"/>
        <v>3.3522164600947237E-2</v>
      </c>
      <c r="J44" s="13">
        <f>J35*A44^0.167</f>
        <v>2.17338292350054E-2</v>
      </c>
      <c r="K44" s="5">
        <f>K35</f>
        <v>1.4239380893911276E-2</v>
      </c>
      <c r="L44" s="5">
        <f>E27*(1-EXP(-((A44/L35)^B24)))</f>
        <v>6.2416250920637262E-3</v>
      </c>
      <c r="M44" s="7">
        <f t="shared" si="4"/>
        <v>4.22148352209804E-2</v>
      </c>
      <c r="N44" s="13">
        <f>N35*A44^0.167</f>
        <v>2.8175362635482263E-2</v>
      </c>
      <c r="O44" s="5">
        <f>O35</f>
        <v>1.5696765260504335E-2</v>
      </c>
      <c r="P44" s="5">
        <f>E27*(1-EXP(-((A44/P35)^B24)))</f>
        <v>1.0100904421352763E-2</v>
      </c>
      <c r="Q44" s="7">
        <f t="shared" si="5"/>
        <v>5.3973032317339367E-2</v>
      </c>
      <c r="R44" s="13">
        <f>R35*A44^0.167</f>
        <v>7.3111633894075425E-3</v>
      </c>
      <c r="S44" s="5">
        <f>S35</f>
        <v>4.7900643348994035E-3</v>
      </c>
      <c r="T44" s="5">
        <f>E27*(1-EXP(-((A44/T35)^B24)))</f>
        <v>7.8128233535476523E-4</v>
      </c>
      <c r="U44" s="7">
        <f t="shared" si="6"/>
        <v>1.2882510059661713E-2</v>
      </c>
      <c r="V44" s="13">
        <f>V35*A44^0.167</f>
        <v>1.0818914809413846E-2</v>
      </c>
      <c r="W44" s="5">
        <f>W35</f>
        <v>7.0882423508644536E-3</v>
      </c>
      <c r="X44" s="5">
        <f>E27*(1-EXP(-((A44/X35)^B24)))</f>
        <v>1.6525539295248175E-3</v>
      </c>
      <c r="Y44" s="7">
        <f t="shared" si="7"/>
        <v>1.9559711089803117E-2</v>
      </c>
      <c r="Z44" s="13">
        <f>Z35*A44^0.167</f>
        <v>1.5533715681504716E-2</v>
      </c>
      <c r="AA44" s="5">
        <f>AA35</f>
        <v>1.0177244511078135E-2</v>
      </c>
      <c r="AB44" s="5">
        <f>E27*(1-EXP(-((A44/AB35)^B24)))</f>
        <v>3.2953883402561399E-3</v>
      </c>
      <c r="AC44" s="7">
        <f t="shared" si="8"/>
        <v>2.9006348532838989E-2</v>
      </c>
      <c r="AD44" s="13">
        <f>AD35*A44^0.167</f>
        <v>2.17338292350054E-2</v>
      </c>
      <c r="AE44" s="5">
        <f>AE35</f>
        <v>1.4239380893911276E-2</v>
      </c>
      <c r="AF44" s="5">
        <f>E27*(1-EXP(-((A44/AF35)^B24)))</f>
        <v>6.2416250920637262E-3</v>
      </c>
      <c r="AG44" s="7">
        <f t="shared" si="9"/>
        <v>4.22148352209804E-2</v>
      </c>
      <c r="AI44" s="13">
        <v>100000</v>
      </c>
      <c r="AJ44" s="20">
        <f>AJ35*AI44^0.167</f>
        <v>2.3156850492105359E-3</v>
      </c>
      <c r="AK44" s="5">
        <f>AK35</f>
        <v>4.4356770355980641E-4</v>
      </c>
      <c r="AL44" s="5">
        <f>E27*(1-EXP(-((AI44/AL35)^B24)))</f>
        <v>1.1906459779966202E-4</v>
      </c>
      <c r="AM44" s="20">
        <f t="shared" si="10"/>
        <v>2.8783173505700045E-3</v>
      </c>
      <c r="AN44" s="7">
        <f>AJ44*AN35^0.67</f>
        <v>1.455423539018941E-3</v>
      </c>
    </row>
    <row r="45" spans="1:40">
      <c r="A45" s="13">
        <v>70</v>
      </c>
      <c r="B45" s="13">
        <f>B35*A45^0.167</f>
        <v>1.4526320004384171E-2</v>
      </c>
      <c r="C45" s="5">
        <f>C35</f>
        <v>1.1818675651862681E-2</v>
      </c>
      <c r="D45" s="5">
        <f>E27*(1-EXP(-((A45/D35)^B24)))</f>
        <v>3.0218590187923336E-3</v>
      </c>
      <c r="E45" s="7">
        <f t="shared" si="2"/>
        <v>2.9366854675039186E-2</v>
      </c>
      <c r="F45" s="13">
        <f>F35*A45^0.167</f>
        <v>1.8401972681862139E-2</v>
      </c>
      <c r="G45" s="5">
        <f>G35</f>
        <v>1.2915902771302947E-2</v>
      </c>
      <c r="H45" s="5">
        <f>E27*(1-EXP(-((A45/H35)^B24)))</f>
        <v>4.6985673622120085E-3</v>
      </c>
      <c r="I45" s="7">
        <f t="shared" si="3"/>
        <v>3.6016442815377095E-2</v>
      </c>
      <c r="J45" s="13">
        <f>J35*A45^0.167</f>
        <v>2.3862921059892774E-2</v>
      </c>
      <c r="K45" s="5">
        <f>K35</f>
        <v>1.4239380893911276E-2</v>
      </c>
      <c r="L45" s="5">
        <f>E27*(1-EXP(-((A45/L35)^B24)))</f>
        <v>7.618866717817991E-3</v>
      </c>
      <c r="M45" s="7">
        <f t="shared" si="4"/>
        <v>4.5721168671622042E-2</v>
      </c>
      <c r="N45" s="13">
        <f>N35*A45^0.167</f>
        <v>3.0935480680112124E-2</v>
      </c>
      <c r="O45" s="5">
        <f>O35</f>
        <v>1.5696765260504335E-2</v>
      </c>
      <c r="P45" s="5">
        <f>E27*(1-EXP(-((A45/P35)^B24)))</f>
        <v>1.2313755430816382E-2</v>
      </c>
      <c r="Q45" s="7">
        <f t="shared" si="5"/>
        <v>5.8946001371432841E-2</v>
      </c>
      <c r="R45" s="13">
        <f>R35*A45^0.167</f>
        <v>8.0273803999715149E-3</v>
      </c>
      <c r="S45" s="5">
        <f>S35</f>
        <v>4.7900643348994035E-3</v>
      </c>
      <c r="T45" s="5">
        <f>E27*(1-EXP(-((A45/T35)^B24)))</f>
        <v>9.5540937398884895E-4</v>
      </c>
      <c r="U45" s="7">
        <f t="shared" si="6"/>
        <v>1.3772854108859768E-2</v>
      </c>
      <c r="V45" s="13">
        <f>V35*A45^0.167</f>
        <v>1.1878758559256864E-2</v>
      </c>
      <c r="W45" s="5">
        <f>W35</f>
        <v>7.0882423508644536E-3</v>
      </c>
      <c r="X45" s="5">
        <f>E27*(1-EXP(-((A45/X35)^B24)))</f>
        <v>2.0202811531854952E-3</v>
      </c>
      <c r="Y45" s="7">
        <f t="shared" si="7"/>
        <v>2.0987282063306811E-2</v>
      </c>
      <c r="Z45" s="13">
        <f>Z35*A45^0.167</f>
        <v>1.7055431284862279E-2</v>
      </c>
      <c r="AA45" s="5">
        <f>AA35</f>
        <v>1.0177244511078135E-2</v>
      </c>
      <c r="AB45" s="5">
        <f>E27*(1-EXP(-((A45/AB35)^B24)))</f>
        <v>4.0264834058070017E-3</v>
      </c>
      <c r="AC45" s="7">
        <f t="shared" si="8"/>
        <v>3.1259159201747419E-2</v>
      </c>
      <c r="AD45" s="13">
        <f>AD35*A45^0.167</f>
        <v>2.3862921059892774E-2</v>
      </c>
      <c r="AE45" s="5">
        <f>AE35</f>
        <v>1.4239380893911276E-2</v>
      </c>
      <c r="AF45" s="5">
        <f>E27*(1-EXP(-((A45/AF35)^B24)))</f>
        <v>7.618866717817991E-3</v>
      </c>
      <c r="AG45" s="7">
        <f t="shared" si="9"/>
        <v>4.5721168671622042E-2</v>
      </c>
      <c r="AI45" s="13">
        <v>300000</v>
      </c>
      <c r="AJ45" s="20">
        <f>AJ35*AI45^0.167</f>
        <v>2.7820103492125154E-3</v>
      </c>
      <c r="AK45" s="5">
        <f>AK35</f>
        <v>4.4356770355980641E-4</v>
      </c>
      <c r="AL45" s="5">
        <f>E27*(1-EXP(-((AI45/AL35)^B24)))</f>
        <v>1.7681094948817277E-4</v>
      </c>
      <c r="AM45" s="20">
        <f t="shared" si="10"/>
        <v>3.4023890022604948E-3</v>
      </c>
      <c r="AN45" s="7">
        <f>AJ45*AN35^0.67</f>
        <v>1.748512108509137E-3</v>
      </c>
    </row>
    <row r="46" spans="1:40">
      <c r="A46" s="13">
        <v>100</v>
      </c>
      <c r="B46" s="13">
        <f>B35*A46^0.167</f>
        <v>1.5417864851156883E-2</v>
      </c>
      <c r="C46" s="5">
        <f>C35</f>
        <v>1.1818675651862681E-2</v>
      </c>
      <c r="D46" s="5">
        <f>E27*(1-EXP(-((A46/D35)^B24)))</f>
        <v>3.4337756233091873E-3</v>
      </c>
      <c r="E46" s="7">
        <f t="shared" si="2"/>
        <v>3.0670316126328749E-2</v>
      </c>
      <c r="F46" s="13">
        <f>F35*A46^0.167</f>
        <v>1.9531383565693342E-2</v>
      </c>
      <c r="G46" s="5">
        <f>G35</f>
        <v>1.2915902771302947E-2</v>
      </c>
      <c r="H46" s="5">
        <f>E27*(1-EXP(-((A46/H35)^B24)))</f>
        <v>5.3372108479323322E-3</v>
      </c>
      <c r="I46" s="7">
        <f t="shared" si="3"/>
        <v>3.7784497184928621E-2</v>
      </c>
      <c r="J46" s="13">
        <f>J35*A46^0.167</f>
        <v>2.5327494626595868E-2</v>
      </c>
      <c r="K46" s="5">
        <f>K35</f>
        <v>1.4239380893911276E-2</v>
      </c>
      <c r="L46" s="5">
        <f>E27*(1-EXP(-((A46/L35)^B24)))</f>
        <v>8.6492598090896003E-3</v>
      </c>
      <c r="M46" s="7">
        <f t="shared" si="4"/>
        <v>4.8216135329596746E-2</v>
      </c>
      <c r="N46" s="13">
        <f>N35*A46^0.167</f>
        <v>3.2834128677297007E-2</v>
      </c>
      <c r="O46" s="5">
        <f>O35</f>
        <v>1.5696765260504335E-2</v>
      </c>
      <c r="P46" s="5">
        <f>E27*(1-EXP(-((A46/P35)^B24)))</f>
        <v>1.3965530696390642E-2</v>
      </c>
      <c r="Q46" s="7">
        <f t="shared" si="5"/>
        <v>6.2496424634191985E-2</v>
      </c>
      <c r="R46" s="13">
        <f>R35*A46^0.167</f>
        <v>8.5200564271083884E-3</v>
      </c>
      <c r="S46" s="5">
        <f>S35</f>
        <v>4.7900643348994035E-3</v>
      </c>
      <c r="T46" s="5">
        <f>E27*(1-EXP(-((A46/T35)^B24)))</f>
        <v>1.0861003577904516E-3</v>
      </c>
      <c r="U46" s="7">
        <f t="shared" si="6"/>
        <v>1.4396221119798243E-2</v>
      </c>
      <c r="V46" s="13">
        <f>V35*A46^0.167</f>
        <v>1.2607810788339413E-2</v>
      </c>
      <c r="W46" s="5">
        <f>W35</f>
        <v>7.0882423508644536E-3</v>
      </c>
      <c r="X46" s="5">
        <f>E27*(1-EXP(-((A46/X35)^B24)))</f>
        <v>2.2961390814210969E-3</v>
      </c>
      <c r="Y46" s="7">
        <f t="shared" si="7"/>
        <v>2.1992192220624967E-2</v>
      </c>
      <c r="Z46" s="13">
        <f>Z35*A46^0.167</f>
        <v>1.8102198936057891E-2</v>
      </c>
      <c r="AA46" s="5">
        <f>AA35</f>
        <v>1.0177244511078135E-2</v>
      </c>
      <c r="AB46" s="5">
        <f>E27*(1-EXP(-((A46/AB35)^B24)))</f>
        <v>4.5744040521254878E-3</v>
      </c>
      <c r="AC46" s="7">
        <f t="shared" si="8"/>
        <v>3.2853847499261513E-2</v>
      </c>
      <c r="AD46" s="13">
        <f>AD35*A46^0.167</f>
        <v>2.5327494626595868E-2</v>
      </c>
      <c r="AE46" s="5">
        <f>AE35</f>
        <v>1.4239380893911276E-2</v>
      </c>
      <c r="AF46" s="5">
        <f>E27*(1-EXP(-((A46/AF35)^B24)))</f>
        <v>8.6492598090896003E-3</v>
      </c>
      <c r="AG46" s="7">
        <f t="shared" si="9"/>
        <v>4.8216135329596746E-2</v>
      </c>
      <c r="AI46" s="13">
        <v>700000</v>
      </c>
      <c r="AJ46" s="20">
        <f>AJ35*AI46^0.167</f>
        <v>3.2048732956127244E-3</v>
      </c>
      <c r="AK46" s="5">
        <f>AK35</f>
        <v>4.4356770355980641E-4</v>
      </c>
      <c r="AL46" s="5">
        <f>E27*(1-EXP(-((AI46/AL35)^B24)))</f>
        <v>2.3985028770977563E-4</v>
      </c>
      <c r="AM46" s="20">
        <f t="shared" si="10"/>
        <v>3.8882912868823064E-3</v>
      </c>
      <c r="AN46" s="7">
        <f>AJ46*AN35^0.67</f>
        <v>2.0142842981165218E-3</v>
      </c>
    </row>
    <row r="47" spans="1:40">
      <c r="A47" s="13">
        <v>200</v>
      </c>
      <c r="B47" s="13">
        <f>B35*A47^0.167</f>
        <v>1.7309967151029556E-2</v>
      </c>
      <c r="C47" s="5">
        <f>C35</f>
        <v>1.1818675651862681E-2</v>
      </c>
      <c r="D47" s="5">
        <f>E27*(1-EXP(-((A47/D35)^B24)))</f>
        <v>4.4006309430004798E-3</v>
      </c>
      <c r="E47" s="7">
        <f t="shared" si="2"/>
        <v>3.3529273745892714E-2</v>
      </c>
      <c r="F47" s="13">
        <f>F35*A47^0.167</f>
        <v>2.1928302731940328E-2</v>
      </c>
      <c r="G47" s="5">
        <f>G35</f>
        <v>1.2915902771302947E-2</v>
      </c>
      <c r="H47" s="5">
        <f>E27*(1-EXP(-((A47/H35)^B24)))</f>
        <v>6.8345148285375804E-3</v>
      </c>
      <c r="I47" s="7">
        <f t="shared" si="3"/>
        <v>4.1678720331780855E-2</v>
      </c>
      <c r="J47" s="13">
        <f>J35*A47^0.167</f>
        <v>2.8435720784733384E-2</v>
      </c>
      <c r="K47" s="5">
        <f>K35</f>
        <v>1.4239380893911276E-2</v>
      </c>
      <c r="L47" s="5">
        <f>E27*(1-EXP(-((A47/L35)^B24)))</f>
        <v>1.1060144876754743E-2</v>
      </c>
      <c r="M47" s="7">
        <f t="shared" si="4"/>
        <v>5.3735246555399407E-2</v>
      </c>
      <c r="N47" s="13">
        <f>N35*A47^0.167</f>
        <v>3.6863579641122739E-2</v>
      </c>
      <c r="O47" s="5">
        <f>O35</f>
        <v>1.5696765260504335E-2</v>
      </c>
      <c r="P47" s="5">
        <f>E27*(1-EXP(-((A47/P35)^B24)))</f>
        <v>1.7817627659757064E-2</v>
      </c>
      <c r="Q47" s="7">
        <f t="shared" si="5"/>
        <v>7.0377972561384144E-2</v>
      </c>
      <c r="R47" s="13">
        <f>R35*A47^0.167</f>
        <v>9.565649867990517E-3</v>
      </c>
      <c r="S47" s="5">
        <f>S35</f>
        <v>4.7900643348994035E-3</v>
      </c>
      <c r="T47" s="5">
        <f>E27*(1-EXP(-((A47/T35)^B24)))</f>
        <v>1.3932935382297298E-3</v>
      </c>
      <c r="U47" s="7">
        <f t="shared" si="6"/>
        <v>1.5749007741119651E-2</v>
      </c>
      <c r="V47" s="13">
        <f>V35*A47^0.167</f>
        <v>1.4155059257519408E-2</v>
      </c>
      <c r="W47" s="5">
        <f>W35</f>
        <v>7.0882423508644536E-3</v>
      </c>
      <c r="X47" s="5">
        <f>E27*(1-EXP(-((A47/X35)^B24)))</f>
        <v>2.9440802811985037E-3</v>
      </c>
      <c r="Y47" s="7">
        <f t="shared" si="7"/>
        <v>2.4187381889582367E-2</v>
      </c>
      <c r="Z47" s="13">
        <f>Z35*A47^0.167</f>
        <v>2.0323726532150276E-2</v>
      </c>
      <c r="AA47" s="5">
        <f>AA35</f>
        <v>1.0177244511078135E-2</v>
      </c>
      <c r="AB47" s="5">
        <f>E27*(1-EXP(-((A47/AB35)^B24)))</f>
        <v>5.8596023712327409E-3</v>
      </c>
      <c r="AC47" s="7">
        <f t="shared" si="8"/>
        <v>3.6360573414461153E-2</v>
      </c>
      <c r="AD47" s="13">
        <f>AD35*A47^0.167</f>
        <v>2.8435720784733384E-2</v>
      </c>
      <c r="AE47" s="5">
        <f>AE35</f>
        <v>1.4239380893911276E-2</v>
      </c>
      <c r="AF47" s="5">
        <f>E27*(1-EXP(-((A47/AF35)^B24)))</f>
        <v>1.1060144876754743E-2</v>
      </c>
      <c r="AG47" s="7">
        <f t="shared" si="9"/>
        <v>5.3735246555399407E-2</v>
      </c>
      <c r="AI47" s="13">
        <v>1000000</v>
      </c>
      <c r="AJ47" s="20">
        <f>AJ35*AI47^0.167</f>
        <v>3.4015706195323851E-3</v>
      </c>
      <c r="AK47" s="5">
        <f>AK35</f>
        <v>4.4356770355980641E-4</v>
      </c>
      <c r="AL47" s="5">
        <f>E27*(1-EXP(-((AI47/AL35)^B24)))</f>
        <v>2.7269916872348164E-4</v>
      </c>
      <c r="AM47" s="20">
        <f t="shared" si="10"/>
        <v>4.1178374918156733E-3</v>
      </c>
      <c r="AN47" s="7">
        <f>AJ47*AN35^0.67</f>
        <v>2.137909881566355E-3</v>
      </c>
    </row>
    <row r="48" spans="1:40">
      <c r="A48" s="13">
        <v>400</v>
      </c>
      <c r="B48" s="13">
        <f>B35*A48^0.167</f>
        <v>1.9434270935851355E-2</v>
      </c>
      <c r="C48" s="5">
        <f>C35</f>
        <v>1.1818675651862681E-2</v>
      </c>
      <c r="D48" s="5">
        <f>E27*(1-EXP(-((A48/D35)^B24)))</f>
        <v>5.6374214505499343E-3</v>
      </c>
      <c r="E48" s="7">
        <f t="shared" si="2"/>
        <v>3.6890368038263968E-2</v>
      </c>
      <c r="F48" s="13">
        <f>F35*A48^0.167</f>
        <v>2.4619375226864644E-2</v>
      </c>
      <c r="G48" s="5">
        <f>G35</f>
        <v>1.2915902771302947E-2</v>
      </c>
      <c r="H48" s="5">
        <f>E27*(1-EXP(-((A48/H35)^B24)))</f>
        <v>8.7463139308026783E-3</v>
      </c>
      <c r="I48" s="7">
        <f t="shared" si="3"/>
        <v>4.6281591928970266E-2</v>
      </c>
      <c r="J48" s="13">
        <f>J35*A48^0.167</f>
        <v>3.1925392877123933E-2</v>
      </c>
      <c r="K48" s="5">
        <f>K35</f>
        <v>1.4239380893911276E-2</v>
      </c>
      <c r="L48" s="5">
        <f>E27*(1-EXP(-((A48/L35)^B24)))</f>
        <v>1.4128472602061916E-2</v>
      </c>
      <c r="M48" s="7">
        <f t="shared" si="4"/>
        <v>6.0293246373097124E-2</v>
      </c>
      <c r="N48" s="13">
        <f>N35*A48^0.167</f>
        <v>4.1387530557405051E-2</v>
      </c>
      <c r="O48" s="5">
        <f>O35</f>
        <v>1.5696765260504335E-2</v>
      </c>
      <c r="P48" s="5">
        <f>E27*(1-EXP(-((A48/P35)^B24)))</f>
        <v>2.2694422550537573E-2</v>
      </c>
      <c r="Q48" s="7">
        <f t="shared" si="5"/>
        <v>7.9778718368446966E-2</v>
      </c>
      <c r="R48" s="13">
        <f>R35*A48^0.167</f>
        <v>1.0739560022848539E-2</v>
      </c>
      <c r="S48" s="5">
        <f>S35</f>
        <v>4.7900643348994035E-3</v>
      </c>
      <c r="T48" s="5">
        <f>E27*(1-EXP(-((A48/T35)^B24)))</f>
        <v>1.7871424780264678E-3</v>
      </c>
      <c r="U48" s="7">
        <f t="shared" si="6"/>
        <v>1.7316766835774412E-2</v>
      </c>
      <c r="V48" s="13">
        <f>V35*A48^0.167</f>
        <v>1.5892188259138386E-2</v>
      </c>
      <c r="W48" s="5">
        <f>W35</f>
        <v>7.0882423508644536E-3</v>
      </c>
      <c r="X48" s="5">
        <f>E27*(1-EXP(-((A48/X35)^B24)))</f>
        <v>3.7738310438670906E-3</v>
      </c>
      <c r="Y48" s="7">
        <f t="shared" si="7"/>
        <v>2.6754261653869932E-2</v>
      </c>
      <c r="Z48" s="13">
        <f>Z35*A48^0.167</f>
        <v>2.2817883154010885E-2</v>
      </c>
      <c r="AA48" s="5">
        <f>AA35</f>
        <v>1.0177244511078135E-2</v>
      </c>
      <c r="AB48" s="5">
        <f>E27*(1-EXP(-((A48/AB35)^B24)))</f>
        <v>7.5017965988906123E-3</v>
      </c>
      <c r="AC48" s="7">
        <f t="shared" si="8"/>
        <v>4.0496924263979633E-2</v>
      </c>
      <c r="AD48" s="13">
        <f>AD35*A48^0.167</f>
        <v>3.1925392877123933E-2</v>
      </c>
      <c r="AE48" s="5">
        <f>AE35</f>
        <v>1.4239380893911276E-2</v>
      </c>
      <c r="AF48" s="5">
        <f>E27*(1-EXP(-((A48/AF35)^B24)))</f>
        <v>1.4128472602061916E-2</v>
      </c>
      <c r="AG48" s="7">
        <f t="shared" si="9"/>
        <v>6.0293246373097124E-2</v>
      </c>
      <c r="AI48" s="13">
        <v>3000000</v>
      </c>
      <c r="AJ48" s="20">
        <f>AJ35*AI48^0.167</f>
        <v>4.0865681066354553E-3</v>
      </c>
      <c r="AK48" s="5">
        <f>AK35</f>
        <v>4.4356770355980641E-4</v>
      </c>
      <c r="AL48" s="5">
        <f>E27*(1-EXP(-((AI48/AL35)^B24)))</f>
        <v>4.0491361544944815E-4</v>
      </c>
      <c r="AM48" s="20">
        <f t="shared" si="10"/>
        <v>4.93504942564471E-3</v>
      </c>
      <c r="AN48" s="7">
        <f>AJ48*AN35^0.67</f>
        <v>2.5684353829675565E-3</v>
      </c>
    </row>
    <row r="49" spans="1:40">
      <c r="A49" s="13">
        <v>700</v>
      </c>
      <c r="B49" s="13">
        <f>B35*A49^0.167</f>
        <v>2.1338093171903681E-2</v>
      </c>
      <c r="C49" s="5">
        <f>C35</f>
        <v>1.1818675651862681E-2</v>
      </c>
      <c r="D49" s="5">
        <f>E27*(1-EXP(-((A49/D35)^B24)))</f>
        <v>6.8827323769122435E-3</v>
      </c>
      <c r="E49" s="7">
        <f t="shared" si="2"/>
        <v>4.0039501200678604E-2</v>
      </c>
      <c r="F49" s="13">
        <f>F35*A49^0.167</f>
        <v>2.7031141232871876E-2</v>
      </c>
      <c r="G49" s="5">
        <f>G35</f>
        <v>1.2915902771302947E-2</v>
      </c>
      <c r="H49" s="5">
        <f>E27*(1-EXP(-((A49/H35)^B24)))</f>
        <v>1.0667267990016363E-2</v>
      </c>
      <c r="I49" s="7">
        <f t="shared" si="3"/>
        <v>5.0614311994191183E-2</v>
      </c>
      <c r="J49" s="13">
        <f>J35*A49^0.167</f>
        <v>3.5052871806217731E-2</v>
      </c>
      <c r="K49" s="5">
        <f>K35</f>
        <v>1.4239380893911276E-2</v>
      </c>
      <c r="L49" s="5">
        <f>E27*(1-EXP(-((A49/L35)^B24)))</f>
        <v>1.7200223067616233E-2</v>
      </c>
      <c r="M49" s="7">
        <f t="shared" si="4"/>
        <v>6.6492475767745238E-2</v>
      </c>
      <c r="N49" s="13">
        <f>N35*A49^0.167</f>
        <v>4.5441940482560859E-2</v>
      </c>
      <c r="O49" s="5">
        <f>O35</f>
        <v>1.5696765260504335E-2</v>
      </c>
      <c r="P49" s="5">
        <f>E27*(1-EXP(-((A49/P35)^B24)))</f>
        <v>2.7547664041379833E-2</v>
      </c>
      <c r="Q49" s="7">
        <f t="shared" si="5"/>
        <v>8.8686369784445024E-2</v>
      </c>
      <c r="R49" s="13">
        <f>R35*A49^0.167</f>
        <v>1.1791630010161494E-2</v>
      </c>
      <c r="S49" s="5">
        <f>S35</f>
        <v>4.7900643348994035E-3</v>
      </c>
      <c r="T49" s="5">
        <f>E27*(1-EXP(-((A49/T35)^B24)))</f>
        <v>2.1847209417940167E-3</v>
      </c>
      <c r="U49" s="7">
        <f t="shared" si="6"/>
        <v>1.8766415286854913E-2</v>
      </c>
      <c r="V49" s="13">
        <f>V35*A49^0.167</f>
        <v>1.7449020593479411E-2</v>
      </c>
      <c r="W49" s="5">
        <f>W35</f>
        <v>7.0882423508644536E-3</v>
      </c>
      <c r="X49" s="5">
        <f>E27*(1-EXP(-((A49/X35)^B24)))</f>
        <v>4.6103367437192837E-3</v>
      </c>
      <c r="Y49" s="7">
        <f t="shared" si="7"/>
        <v>2.9147599688063148E-2</v>
      </c>
      <c r="Z49" s="13">
        <f>Z35*A49^0.167</f>
        <v>2.5053171190883499E-2</v>
      </c>
      <c r="AA49" s="5">
        <f>AA35</f>
        <v>1.0177244511078135E-2</v>
      </c>
      <c r="AB49" s="5">
        <f>E27*(1-EXP(-((A49/AB35)^B24)))</f>
        <v>9.1532385886969637E-3</v>
      </c>
      <c r="AC49" s="7">
        <f t="shared" si="8"/>
        <v>4.4383654290658603E-2</v>
      </c>
      <c r="AD49" s="13">
        <f>AD35*A49^0.167</f>
        <v>3.5052871806217731E-2</v>
      </c>
      <c r="AE49" s="5">
        <f>AE35</f>
        <v>1.4239380893911276E-2</v>
      </c>
      <c r="AF49" s="5">
        <f>E27*(1-EXP(-((A49/AF35)^B24)))</f>
        <v>1.7200223067616233E-2</v>
      </c>
      <c r="AG49" s="7">
        <f t="shared" si="9"/>
        <v>6.6492475767745238E-2</v>
      </c>
      <c r="AI49" s="13">
        <v>7000000</v>
      </c>
      <c r="AJ49" s="20">
        <f>AJ35*AI49^0.167</f>
        <v>4.7077226004446325E-3</v>
      </c>
      <c r="AK49" s="5">
        <f>AK35</f>
        <v>4.4356770355980641E-4</v>
      </c>
      <c r="AL49" s="5">
        <f>E27*(1-EXP(-((AI49/AL35)^B24)))</f>
        <v>5.4921340478672335E-4</v>
      </c>
      <c r="AM49" s="20">
        <f t="shared" si="10"/>
        <v>5.700503708791162E-3</v>
      </c>
      <c r="AN49" s="7">
        <f>AJ49*AN35^0.67</f>
        <v>2.9588351361487923E-3</v>
      </c>
    </row>
    <row r="50" spans="1:40" ht="15.75" thickBot="1">
      <c r="A50" s="13">
        <v>1000</v>
      </c>
      <c r="B50" s="14">
        <f>B35*A50^0.167</f>
        <v>2.2647706825026089E-2</v>
      </c>
      <c r="C50" s="15">
        <f>C35</f>
        <v>1.1818675651862681E-2</v>
      </c>
      <c r="D50" s="15">
        <f>E27*(1-EXP(-((A50/D35)^B24)))</f>
        <v>7.8147522216275231E-3</v>
      </c>
      <c r="E50" s="19">
        <f t="shared" si="2"/>
        <v>4.2281134698516291E-2</v>
      </c>
      <c r="F50" s="14">
        <f>F35*A50^0.167</f>
        <v>2.8690162558388511E-2</v>
      </c>
      <c r="G50" s="15">
        <f>G35</f>
        <v>1.2915902771302947E-2</v>
      </c>
      <c r="H50" s="15">
        <f>E27*(1-EXP(-((A50/H35)^B24)))</f>
        <v>1.2102314567417951E-2</v>
      </c>
      <c r="I50" s="19">
        <f t="shared" si="3"/>
        <v>5.3708379897109408E-2</v>
      </c>
      <c r="J50" s="14">
        <f>J35*A50^0.167</f>
        <v>3.72042224038905E-2</v>
      </c>
      <c r="K50" s="15">
        <f>K35</f>
        <v>1.4239380893911276E-2</v>
      </c>
      <c r="L50" s="15">
        <f>E27*(1-EXP(-((A50/L35)^B24)))</f>
        <v>1.9487583879553207E-2</v>
      </c>
      <c r="M50" s="19">
        <f t="shared" si="4"/>
        <v>7.0931187177354985E-2</v>
      </c>
      <c r="N50" s="14">
        <f>N35*A50^0.167</f>
        <v>4.8230914417621631E-2</v>
      </c>
      <c r="O50" s="15">
        <f>O35</f>
        <v>1.5696765260504335E-2</v>
      </c>
      <c r="P50" s="15">
        <f>E27*(1-EXP(-((A50/P35)^B24)))</f>
        <v>3.1142696575616951E-2</v>
      </c>
      <c r="Q50" s="19">
        <f t="shared" si="5"/>
        <v>9.5070376253742914E-2</v>
      </c>
      <c r="R50" s="14">
        <f>R35*A50^0.167</f>
        <v>1.2515334772788028E-2</v>
      </c>
      <c r="S50" s="15">
        <f>S35</f>
        <v>4.7900643348994035E-3</v>
      </c>
      <c r="T50" s="15">
        <f>E27*(1-EXP(-((A50/T35)^B24)))</f>
        <v>2.48294903073432E-3</v>
      </c>
      <c r="U50" s="19">
        <f t="shared" si="6"/>
        <v>1.978834813842175E-2</v>
      </c>
      <c r="V50" s="14">
        <f>V35*A50^0.167</f>
        <v>1.8519944570553601E-2</v>
      </c>
      <c r="W50" s="15">
        <f>W35</f>
        <v>7.0882423508644536E-3</v>
      </c>
      <c r="X50" s="15">
        <f>E27*(1-EXP(-((A50/X35)^B24)))</f>
        <v>5.237082229281472E-3</v>
      </c>
      <c r="Y50" s="19">
        <f t="shared" si="7"/>
        <v>3.0845269150699527E-2</v>
      </c>
      <c r="Z50" s="14">
        <f>Z35*A50^0.167</f>
        <v>2.6590795700312281E-2</v>
      </c>
      <c r="AA50" s="15">
        <f>AA35</f>
        <v>1.0177244511078135E-2</v>
      </c>
      <c r="AB50" s="15">
        <f>E27*(1-EXP(-((A50/AB35)^B24)))</f>
        <v>1.0387857244940192E-2</v>
      </c>
      <c r="AC50" s="19">
        <f t="shared" si="8"/>
        <v>4.7155897456330607E-2</v>
      </c>
      <c r="AD50" s="14">
        <f>AD35*A50^0.167</f>
        <v>3.72042224038905E-2</v>
      </c>
      <c r="AE50" s="15">
        <f>AE35</f>
        <v>1.4239380893911276E-2</v>
      </c>
      <c r="AF50" s="15">
        <f>E27*(1-EXP(-((A50/AF35)^B24)))</f>
        <v>1.9487583879553207E-2</v>
      </c>
      <c r="AG50" s="19">
        <f t="shared" si="9"/>
        <v>7.0931187177354985E-2</v>
      </c>
      <c r="AI50" s="13">
        <v>10000000</v>
      </c>
      <c r="AJ50" s="20">
        <f>AJ35*AI50^0.167</f>
        <v>4.9966564682924495E-3</v>
      </c>
      <c r="AK50" s="5">
        <f>AK35</f>
        <v>4.4356770355980641E-4</v>
      </c>
      <c r="AL50" s="5">
        <f>E27*(1-EXP(-((AI50/AL35)^B24)))</f>
        <v>6.2439213508843868E-4</v>
      </c>
      <c r="AM50" s="20">
        <f t="shared" si="10"/>
        <v>6.0646163069406943E-3</v>
      </c>
      <c r="AN50" s="7">
        <f>AJ50*AN35^0.67</f>
        <v>3.1404320042673064E-3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6.0028672772181593E-3</v>
      </c>
      <c r="AK51" s="5">
        <f>AK35</f>
        <v>4.4356770355980641E-4</v>
      </c>
      <c r="AL51" s="5">
        <f>E27*(1-EXP(-((AI51/AL35)^B24)))</f>
        <v>9.2688573541956998E-4</v>
      </c>
      <c r="AM51" s="20">
        <f t="shared" si="10"/>
        <v>7.3733207161975362E-3</v>
      </c>
      <c r="AN51" s="7">
        <f>AJ51*AN35^0.67</f>
        <v>3.7728422264713293E-3</v>
      </c>
    </row>
    <row r="52" spans="1:40">
      <c r="AI52" s="13">
        <v>70000000</v>
      </c>
      <c r="AJ52" s="20">
        <f>AJ35*AI52^0.167</f>
        <v>6.9152974356510378E-3</v>
      </c>
      <c r="AK52" s="5">
        <f>AK35</f>
        <v>4.4356770355980641E-4</v>
      </c>
      <c r="AL52" s="5">
        <f>E27*(1-EXP(-((AI52/AL35)^B24)))</f>
        <v>1.2568547678567053E-3</v>
      </c>
      <c r="AM52" s="20">
        <f t="shared" si="10"/>
        <v>8.6157199070675504E-3</v>
      </c>
      <c r="AN52" s="7">
        <f>AJ52*AN35^0.67</f>
        <v>4.346310682704929E-3</v>
      </c>
    </row>
    <row r="53" spans="1:40">
      <c r="AI53" s="13">
        <v>100000000</v>
      </c>
      <c r="AJ53" s="20">
        <f>AJ35*AI53^0.167</f>
        <v>7.33971998663398E-3</v>
      </c>
      <c r="AK53" s="5">
        <f>AK35</f>
        <v>4.4356770355980641E-4</v>
      </c>
      <c r="AL53" s="5">
        <f>E27*(1-EXP(-((AI53/AL35)^B24)))</f>
        <v>1.4286930848603024E-3</v>
      </c>
      <c r="AM53" s="20">
        <f t="shared" si="10"/>
        <v>9.2119807750540884E-3</v>
      </c>
      <c r="AN53" s="7">
        <f>AJ53*AN35^0.67</f>
        <v>4.6130630942220439E-3</v>
      </c>
    </row>
    <row r="54" spans="1:40" ht="15.75" thickBot="1">
      <c r="AI54" s="14">
        <v>300000000</v>
      </c>
      <c r="AJ54" s="21">
        <f>AJ35*AI54^0.167</f>
        <v>8.8177694847142475E-3</v>
      </c>
      <c r="AK54" s="15">
        <f>AK35</f>
        <v>4.4356770355980641E-4</v>
      </c>
      <c r="AL54" s="15">
        <f>E27*(1-EXP(-((AI54/AL35)^B24)))</f>
        <v>2.1196120384831944E-3</v>
      </c>
      <c r="AM54" s="21">
        <f t="shared" si="10"/>
        <v>1.1380949226757248E-2</v>
      </c>
      <c r="AN54" s="19">
        <f>AJ54*AN35^0.67</f>
        <v>5.54202708786813E-3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I9" sqref="I9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85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2.35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2.9</v>
      </c>
      <c r="L4" s="11" t="s">
        <v>2</v>
      </c>
      <c r="M4" s="1">
        <v>2.9</v>
      </c>
      <c r="N4" s="11" t="s">
        <v>2</v>
      </c>
      <c r="O4" s="1">
        <v>2.9</v>
      </c>
      <c r="P4" s="11" t="s">
        <v>2</v>
      </c>
      <c r="Q4" s="1">
        <v>2.9</v>
      </c>
      <c r="S4" s="11" t="s">
        <v>2</v>
      </c>
      <c r="T4" s="1">
        <v>2.2999999999999998</v>
      </c>
      <c r="U4" s="11" t="s">
        <v>2</v>
      </c>
      <c r="V4" s="1">
        <v>2.5</v>
      </c>
      <c r="W4" s="11" t="s">
        <v>2</v>
      </c>
      <c r="X4" s="1">
        <v>2.7</v>
      </c>
      <c r="Y4" s="11" t="s">
        <v>2</v>
      </c>
      <c r="Z4" s="1">
        <v>2.9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1.3071103485272713E-3</v>
      </c>
      <c r="F5" s="7">
        <f>AN38</f>
        <v>6.7451155607001516E-4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1.4</v>
      </c>
      <c r="D6" s="13">
        <f t="shared" ref="D6:D21" si="0">AI39</f>
        <v>3000</v>
      </c>
      <c r="E6" s="20">
        <f t="shared" ref="E6:F21" si="1">AM39</f>
        <v>1.5342346161518298E-3</v>
      </c>
      <c r="F6" s="7">
        <f t="shared" si="1"/>
        <v>8.1034255081016162E-4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1.742227045894582E-3</v>
      </c>
      <c r="F7" s="7">
        <f t="shared" si="1"/>
        <v>9.3351385343527326E-4</v>
      </c>
      <c r="J7" s="37">
        <v>1</v>
      </c>
      <c r="K7" s="38">
        <v>1.1749146070589144E-2</v>
      </c>
      <c r="L7" s="37">
        <v>1</v>
      </c>
      <c r="M7" s="38">
        <v>1.6330911219335102E-2</v>
      </c>
      <c r="N7" s="37">
        <v>1</v>
      </c>
      <c r="O7" s="38">
        <v>2.124556390015089E-2</v>
      </c>
      <c r="P7" s="6"/>
      <c r="Q7" s="16"/>
      <c r="S7" s="37">
        <v>1</v>
      </c>
      <c r="T7" s="38">
        <v>8.646269774772666E-3</v>
      </c>
      <c r="U7" s="37">
        <v>1</v>
      </c>
      <c r="V7" s="38">
        <v>1.0092852208996961E-2</v>
      </c>
      <c r="W7" s="37">
        <v>1</v>
      </c>
      <c r="X7" s="38">
        <v>1.5167399483278284E-2</v>
      </c>
      <c r="Y7" s="37">
        <v>1</v>
      </c>
      <c r="Z7" s="38">
        <v>2.124556390015089E-2</v>
      </c>
    </row>
    <row r="8" spans="1:26">
      <c r="A8" s="10"/>
      <c r="B8" s="5"/>
      <c r="D8" s="13">
        <f t="shared" si="0"/>
        <v>10000</v>
      </c>
      <c r="E8" s="20">
        <f t="shared" si="1"/>
        <v>1.8396488874981192E-3</v>
      </c>
      <c r="F8" s="7">
        <f t="shared" si="1"/>
        <v>9.9080774928569991E-4</v>
      </c>
      <c r="J8" s="37">
        <v>1.7782800000000001</v>
      </c>
      <c r="K8" s="38">
        <v>1.222403380016592E-2</v>
      </c>
      <c r="L8" s="37">
        <v>1.7782800000000001</v>
      </c>
      <c r="M8" s="38">
        <v>1.8115573188887825E-2</v>
      </c>
      <c r="N8" s="37">
        <v>1.7782800000000001</v>
      </c>
      <c r="O8" s="38">
        <v>2.3161824938353726E-2</v>
      </c>
      <c r="P8" s="6"/>
      <c r="Q8" s="16"/>
      <c r="S8" s="37">
        <v>1.7782800000000001</v>
      </c>
      <c r="T8" s="38">
        <v>9.1430756528134965E-3</v>
      </c>
      <c r="U8" s="37">
        <v>1.7782800000000001</v>
      </c>
      <c r="V8" s="38">
        <v>1.1298397728999888E-2</v>
      </c>
      <c r="W8" s="37">
        <v>1.7782800000000001</v>
      </c>
      <c r="X8" s="38">
        <v>1.7012847710083327E-2</v>
      </c>
      <c r="Y8" s="37">
        <v>1.7782800000000001</v>
      </c>
      <c r="Z8" s="38">
        <v>2.3161824938353726E-2</v>
      </c>
    </row>
    <row r="9" spans="1:26" ht="15.75" thickBot="1">
      <c r="C9" s="5"/>
      <c r="D9" s="13">
        <f t="shared" si="0"/>
        <v>30000</v>
      </c>
      <c r="E9" s="20">
        <f t="shared" si="1"/>
        <v>2.1823222840439463E-3</v>
      </c>
      <c r="F9" s="7">
        <f t="shared" si="1"/>
        <v>1.1903334667780071E-3</v>
      </c>
      <c r="J9" s="37">
        <v>3.16228</v>
      </c>
      <c r="K9" s="38">
        <v>1.2972238208636572E-2</v>
      </c>
      <c r="L9" s="37">
        <v>3.16228</v>
      </c>
      <c r="M9" s="38">
        <v>1.9567153085782194E-2</v>
      </c>
      <c r="N9" s="37">
        <v>3.16228</v>
      </c>
      <c r="O9" s="38">
        <v>2.5380419504626134E-2</v>
      </c>
      <c r="P9" s="6"/>
      <c r="Q9" s="16"/>
      <c r="S9" s="37">
        <v>3.16228</v>
      </c>
      <c r="T9" s="38">
        <v>1.0066824082295808E-2</v>
      </c>
      <c r="U9" s="37">
        <v>3.16228</v>
      </c>
      <c r="V9" s="38">
        <v>1.2046840572668768E-2</v>
      </c>
      <c r="W9" s="37">
        <v>3.16228</v>
      </c>
      <c r="X9" s="38">
        <v>1.7765825406397789E-2</v>
      </c>
      <c r="Y9" s="37">
        <v>3.16228</v>
      </c>
      <c r="Z9" s="38">
        <v>2.5380419504626134E-2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2.4977216601552877E-3</v>
      </c>
      <c r="F10" s="7">
        <f t="shared" si="1"/>
        <v>1.371263029855658E-3</v>
      </c>
      <c r="J10" s="37">
        <v>5.6234099999999998</v>
      </c>
      <c r="K10" s="38">
        <v>1.4721464953553334E-2</v>
      </c>
      <c r="L10" s="37">
        <v>5.6234099999999998</v>
      </c>
      <c r="M10" s="38">
        <v>2.1845269977792077E-2</v>
      </c>
      <c r="N10" s="37">
        <v>5.6234099999999998</v>
      </c>
      <c r="O10" s="38">
        <v>2.8092529094658068E-2</v>
      </c>
      <c r="P10" s="6"/>
      <c r="Q10" s="16"/>
      <c r="S10" s="37">
        <v>5.6234099999999998</v>
      </c>
      <c r="T10" s="38">
        <v>1.0730525684991563E-2</v>
      </c>
      <c r="U10" s="37">
        <v>5.6234099999999998</v>
      </c>
      <c r="V10" s="38">
        <v>1.3036392520337687E-2</v>
      </c>
      <c r="W10" s="37">
        <v>5.6234099999999998</v>
      </c>
      <c r="X10" s="38">
        <v>1.9506814299610334E-2</v>
      </c>
      <c r="Y10" s="37">
        <v>5.6234099999999998</v>
      </c>
      <c r="Z10" s="38">
        <v>2.8092529094658068E-2</v>
      </c>
    </row>
    <row r="11" spans="1:26">
      <c r="A11" s="29" t="s">
        <v>70</v>
      </c>
      <c r="B11" s="7">
        <v>7400000000</v>
      </c>
      <c r="D11" s="13">
        <f t="shared" si="0"/>
        <v>100000</v>
      </c>
      <c r="E11" s="20">
        <f t="shared" si="1"/>
        <v>2.6459723629910581E-3</v>
      </c>
      <c r="F11" s="7">
        <f t="shared" si="1"/>
        <v>1.455423539018941E-3</v>
      </c>
      <c r="J11" s="37">
        <v>10</v>
      </c>
      <c r="K11" s="38">
        <v>1.5821564586098701E-2</v>
      </c>
      <c r="L11" s="37">
        <v>10</v>
      </c>
      <c r="M11" s="38">
        <v>2.3621707698637057E-2</v>
      </c>
      <c r="N11" s="37">
        <v>10</v>
      </c>
      <c r="O11" s="38">
        <v>3.2036203203442408E-2</v>
      </c>
      <c r="P11" s="6"/>
      <c r="Q11" s="16"/>
      <c r="S11" s="37">
        <v>10</v>
      </c>
      <c r="T11" s="38">
        <v>1.1856101502428265E-2</v>
      </c>
      <c r="U11" s="37">
        <v>10</v>
      </c>
      <c r="V11" s="38">
        <v>1.5090843010676357E-2</v>
      </c>
      <c r="W11" s="37">
        <v>10</v>
      </c>
      <c r="X11" s="38">
        <v>2.118251610932732E-2</v>
      </c>
      <c r="Y11" s="37">
        <v>10</v>
      </c>
      <c r="Z11" s="38">
        <v>3.2036203203442408E-2</v>
      </c>
    </row>
    <row r="12" spans="1:26">
      <c r="A12" s="29" t="s">
        <v>73</v>
      </c>
      <c r="B12" s="7">
        <v>1000000000</v>
      </c>
      <c r="D12" s="13">
        <f t="shared" si="0"/>
        <v>300000</v>
      </c>
      <c r="E12" s="20">
        <f t="shared" si="1"/>
        <v>3.1700440146815484E-3</v>
      </c>
      <c r="F12" s="7">
        <f t="shared" si="1"/>
        <v>1.748512108509137E-3</v>
      </c>
      <c r="J12" s="37">
        <v>17.782789999999999</v>
      </c>
      <c r="K12" s="38">
        <v>1.7194980897537581E-2</v>
      </c>
      <c r="L12" s="37">
        <v>17.782789999999999</v>
      </c>
      <c r="M12" s="38">
        <v>2.6417952259226447E-2</v>
      </c>
      <c r="N12" s="37">
        <v>17.782789999999999</v>
      </c>
      <c r="O12" s="38">
        <v>3.5530823101418307E-2</v>
      </c>
      <c r="P12" s="6"/>
      <c r="Q12" s="16"/>
      <c r="S12" s="37">
        <v>17.782789999999999</v>
      </c>
      <c r="T12" s="38">
        <v>1.25198031051236E-2</v>
      </c>
      <c r="U12" s="37">
        <v>17.782789999999999</v>
      </c>
      <c r="V12" s="38">
        <v>1.6843907121013888E-2</v>
      </c>
      <c r="W12" s="37">
        <v>17.782789999999999</v>
      </c>
      <c r="X12" s="38">
        <v>2.3424039309338313E-2</v>
      </c>
      <c r="Y12" s="37">
        <v>17.782789999999999</v>
      </c>
      <c r="Z12" s="38">
        <v>3.5530823101418307E-2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3.6559462993033601E-3</v>
      </c>
      <c r="F13" s="7">
        <f t="shared" si="1"/>
        <v>2.0142842981165218E-3</v>
      </c>
      <c r="J13" s="37">
        <v>31.622779999999999</v>
      </c>
      <c r="K13" s="38">
        <v>1.9562586628450489E-2</v>
      </c>
      <c r="L13" s="37">
        <v>31.622779999999999</v>
      </c>
      <c r="M13" s="38">
        <v>2.9214196819815835E-2</v>
      </c>
      <c r="N13" s="37">
        <v>31.622779999999999</v>
      </c>
      <c r="O13" s="38">
        <v>3.894541353608149E-2</v>
      </c>
      <c r="P13" s="6"/>
      <c r="Q13" s="16"/>
      <c r="S13" s="37">
        <v>31.622779999999999</v>
      </c>
      <c r="T13" s="38">
        <v>1.3012727687242176E-2</v>
      </c>
      <c r="U13" s="37">
        <v>31.622779999999999</v>
      </c>
      <c r="V13" s="38">
        <v>1.8079591279016819E-2</v>
      </c>
      <c r="W13" s="37">
        <v>31.622779999999999</v>
      </c>
      <c r="X13" s="38">
        <v>2.5548045759057496E-2</v>
      </c>
      <c r="Y13" s="37">
        <v>31.622779999999999</v>
      </c>
      <c r="Z13" s="38">
        <v>3.894541353608149E-2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3.885492504236727E-3</v>
      </c>
      <c r="F14" s="7">
        <f t="shared" si="1"/>
        <v>2.137909881566355E-3</v>
      </c>
      <c r="J14" s="37">
        <v>56.23413</v>
      </c>
      <c r="K14" s="38">
        <v>2.1390391918549568E-2</v>
      </c>
      <c r="L14" s="37">
        <v>56.23413</v>
      </c>
      <c r="M14" s="38">
        <v>3.1780162416592359E-2</v>
      </c>
      <c r="N14" s="37">
        <v>56.23413</v>
      </c>
      <c r="O14" s="38">
        <v>4.1061748232565642E-2</v>
      </c>
      <c r="P14" s="6"/>
      <c r="Q14" s="16"/>
      <c r="S14" s="37">
        <v>56.23413</v>
      </c>
      <c r="T14" s="38">
        <v>1.4219810719045E-2</v>
      </c>
      <c r="U14" s="37">
        <v>56.23413</v>
      </c>
      <c r="V14" s="38">
        <v>2.0319896703688948E-2</v>
      </c>
      <c r="W14" s="37">
        <v>56.23413</v>
      </c>
      <c r="X14" s="38">
        <v>2.788967582042837E-2</v>
      </c>
      <c r="Y14" s="37">
        <v>56.23413</v>
      </c>
      <c r="Z14" s="38">
        <v>4.1061748232565642E-2</v>
      </c>
    </row>
    <row r="15" spans="1:26" ht="15.75" thickBot="1">
      <c r="D15" s="13">
        <f t="shared" si="0"/>
        <v>3000000</v>
      </c>
      <c r="E15" s="20">
        <f t="shared" si="1"/>
        <v>4.7027044380657636E-3</v>
      </c>
      <c r="F15" s="7">
        <f t="shared" si="1"/>
        <v>2.5684353829675565E-3</v>
      </c>
      <c r="J15" s="37">
        <v>100</v>
      </c>
      <c r="K15" s="38">
        <v>2.2353833211648366E-2</v>
      </c>
      <c r="L15" s="37">
        <v>100</v>
      </c>
      <c r="M15" s="38">
        <v>3.4436594749152297E-2</v>
      </c>
      <c r="N15" s="37">
        <v>100</v>
      </c>
      <c r="O15" s="38">
        <v>4.5201049918336088E-2</v>
      </c>
      <c r="P15" s="6"/>
      <c r="Q15" s="16"/>
      <c r="S15" s="37">
        <v>100</v>
      </c>
      <c r="T15" s="38">
        <v>1.5652008914335335E-2</v>
      </c>
      <c r="U15" s="37">
        <v>100</v>
      </c>
      <c r="V15" s="38">
        <v>2.1661066094692712E-2</v>
      </c>
      <c r="W15" s="37">
        <v>100</v>
      </c>
      <c r="X15" s="38">
        <v>3.1101800328405503E-2</v>
      </c>
      <c r="Y15" s="37">
        <v>100</v>
      </c>
      <c r="Z15" s="38">
        <v>4.5201049918336088E-2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5.4681587212122157E-3</v>
      </c>
      <c r="F16" s="7">
        <f t="shared" si="1"/>
        <v>2.9588351361487923E-3</v>
      </c>
      <c r="J16" s="37">
        <v>177.82794000000001</v>
      </c>
      <c r="K16" s="38">
        <v>2.4130391624454513E-2</v>
      </c>
      <c r="L16" s="37">
        <v>177.82794000000001</v>
      </c>
      <c r="M16" s="38">
        <v>3.7565921382400037E-2</v>
      </c>
      <c r="N16" s="37">
        <v>177.82794000000001</v>
      </c>
      <c r="O16" s="38">
        <v>4.9967249066720267E-2</v>
      </c>
      <c r="P16" s="6"/>
      <c r="Q16" s="16"/>
      <c r="S16" s="37">
        <v>177.82794000000001</v>
      </c>
      <c r="T16" s="38">
        <v>1.6428268098773999E-2</v>
      </c>
      <c r="U16" s="37">
        <v>177.82794000000001</v>
      </c>
      <c r="V16" s="38">
        <v>2.3464361268363404E-2</v>
      </c>
      <c r="W16" s="37">
        <v>177.82794000000001</v>
      </c>
      <c r="X16" s="38">
        <v>3.4396621808810125E-2</v>
      </c>
      <c r="Y16" s="37">
        <v>177.82794000000001</v>
      </c>
      <c r="Z16" s="38">
        <v>4.9967249066720267E-2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5.832271319361748E-3</v>
      </c>
      <c r="F17" s="7">
        <f t="shared" si="1"/>
        <v>3.1404320042673064E-3</v>
      </c>
      <c r="J17" s="37">
        <v>316.22777000000002</v>
      </c>
      <c r="K17" s="38">
        <v>2.5944531080608707E-2</v>
      </c>
      <c r="L17" s="37">
        <v>316.22777000000002</v>
      </c>
      <c r="M17" s="38">
        <v>3.9946841383254959E-2</v>
      </c>
      <c r="N17" s="37">
        <v>316.22777000000002</v>
      </c>
      <c r="O17" s="38">
        <v>5.3653050460387083E-2</v>
      </c>
      <c r="P17" s="6"/>
      <c r="Q17" s="16"/>
      <c r="S17" s="37">
        <v>316.22777000000002</v>
      </c>
      <c r="T17" s="38">
        <v>1.7468455405922741E-2</v>
      </c>
      <c r="U17" s="37">
        <v>316.22777000000002</v>
      </c>
      <c r="V17" s="38">
        <v>2.4926085211367185E-2</v>
      </c>
      <c r="W17" s="37">
        <v>316.22777000000002</v>
      </c>
      <c r="X17" s="38">
        <v>3.6581562869791764E-2</v>
      </c>
      <c r="Y17" s="37">
        <v>316.22777000000002</v>
      </c>
      <c r="Z17" s="38">
        <v>5.3653050460387083E-2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7.1409757286185899E-3</v>
      </c>
      <c r="F18" s="7">
        <f t="shared" si="1"/>
        <v>3.7728422264713293E-3</v>
      </c>
      <c r="J18" s="37">
        <v>562.34132999999997</v>
      </c>
      <c r="K18" s="38">
        <v>2.7936326378043736E-2</v>
      </c>
      <c r="L18" s="37">
        <v>562.34132999999997</v>
      </c>
      <c r="M18" s="38">
        <v>4.2866449674458747E-2</v>
      </c>
      <c r="N18" s="37">
        <v>562.34132999999997</v>
      </c>
      <c r="O18" s="38">
        <v>5.7205469415199675E-2</v>
      </c>
      <c r="P18" s="6"/>
      <c r="Q18" s="16"/>
      <c r="S18" s="37">
        <v>562.34132999999997</v>
      </c>
      <c r="T18" s="38">
        <v>1.9036498958489526E-2</v>
      </c>
      <c r="U18" s="37">
        <v>562.34132999999997</v>
      </c>
      <c r="V18" s="38">
        <v>2.743763837804045E-2</v>
      </c>
      <c r="W18" s="37">
        <v>562.34132999999997</v>
      </c>
      <c r="X18" s="38">
        <v>3.8849200903200876E-2</v>
      </c>
      <c r="Y18" s="37">
        <v>562.34132999999997</v>
      </c>
      <c r="Z18" s="38">
        <v>5.7205469415199675E-2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8.3833749194886023E-3</v>
      </c>
      <c r="F19" s="7">
        <f t="shared" si="1"/>
        <v>4.346310682704929E-3</v>
      </c>
      <c r="J19" s="37">
        <v>961.29309999999998</v>
      </c>
      <c r="K19" s="38">
        <v>3.0915478177980366E-2</v>
      </c>
      <c r="L19" s="37">
        <v>961.29309999999998</v>
      </c>
      <c r="M19" s="38">
        <v>4.588886107450757E-2</v>
      </c>
      <c r="N19" s="37">
        <v>961.29309999999998</v>
      </c>
      <c r="O19" s="38">
        <v>6.1264741637657404E-2</v>
      </c>
      <c r="P19" s="6"/>
      <c r="Q19" s="16"/>
      <c r="S19" s="37">
        <v>961.29309999999998</v>
      </c>
      <c r="T19" s="38">
        <v>2.1089704501330794E-2</v>
      </c>
      <c r="U19" s="37">
        <v>961.29309999999998</v>
      </c>
      <c r="V19" s="38">
        <v>2.8371936156042783E-2</v>
      </c>
      <c r="W19" s="37">
        <v>961.29309999999998</v>
      </c>
      <c r="X19" s="38">
        <v>4.2161432272537901E-2</v>
      </c>
      <c r="Y19" s="37">
        <v>961.29309999999998</v>
      </c>
      <c r="Z19" s="38">
        <v>6.1264741637657404E-2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8.9796357874751421E-3</v>
      </c>
      <c r="F20" s="7">
        <f t="shared" si="1"/>
        <v>4.6130630942220439E-3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1.1148604239178302E-2</v>
      </c>
      <c r="F21" s="19">
        <f t="shared" si="1"/>
        <v>5.54202708786813E-3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8.0614225698971448E-4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1.0893814283644791E-13</v>
      </c>
      <c r="C26" s="5"/>
      <c r="D26" s="5" t="s">
        <v>75</v>
      </c>
      <c r="E26" s="7">
        <f>B26*B12</f>
        <v>1.089381428364479E-4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0.3377082427929885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2.9</v>
      </c>
      <c r="C32" s="5">
        <f>B32</f>
        <v>2.9</v>
      </c>
      <c r="D32" s="5">
        <f>B32</f>
        <v>2.9</v>
      </c>
      <c r="E32" s="2"/>
      <c r="F32" s="6">
        <f>M4/(B4+B5)*B4</f>
        <v>2.9</v>
      </c>
      <c r="G32" s="5">
        <f>F32</f>
        <v>2.9</v>
      </c>
      <c r="H32" s="5">
        <f>F32</f>
        <v>2.9</v>
      </c>
      <c r="I32" s="2"/>
      <c r="J32" s="6">
        <f>O4/(B4+B5)*B4</f>
        <v>2.9</v>
      </c>
      <c r="K32" s="5">
        <f>J32</f>
        <v>2.9</v>
      </c>
      <c r="L32" s="5">
        <f>J32</f>
        <v>2.9</v>
      </c>
      <c r="M32" s="2"/>
      <c r="N32" s="6">
        <f>Q4/(B4+B5)*B4</f>
        <v>2.9</v>
      </c>
      <c r="O32" s="5">
        <f>N32</f>
        <v>2.9</v>
      </c>
      <c r="P32" s="5">
        <f>N32</f>
        <v>2.9</v>
      </c>
      <c r="Q32" s="2"/>
      <c r="R32" s="6">
        <f>T4/(B4+B5)*B4</f>
        <v>2.2999999999999998</v>
      </c>
      <c r="S32" s="5">
        <f>R32</f>
        <v>2.2999999999999998</v>
      </c>
      <c r="T32" s="5">
        <f>R32</f>
        <v>2.2999999999999998</v>
      </c>
      <c r="U32" s="2"/>
      <c r="V32" s="6">
        <f>V4/(B4+B5)*B4</f>
        <v>2.5</v>
      </c>
      <c r="W32" s="5">
        <f>V32</f>
        <v>2.5</v>
      </c>
      <c r="X32" s="5">
        <f>V32</f>
        <v>2.5</v>
      </c>
      <c r="Y32" s="2"/>
      <c r="Z32" s="6">
        <f>X4/(B4+B5)*B4</f>
        <v>2.7</v>
      </c>
      <c r="AA32" s="5">
        <f>Z32</f>
        <v>2.7</v>
      </c>
      <c r="AB32" s="5">
        <f>Z32</f>
        <v>2.7</v>
      </c>
      <c r="AC32" s="2"/>
      <c r="AD32" s="6">
        <f>Z4/(B4+B5)*B4</f>
        <v>2.9</v>
      </c>
      <c r="AE32" s="5">
        <f>AD32</f>
        <v>2.9</v>
      </c>
      <c r="AF32" s="5">
        <f>AD32</f>
        <v>2.9</v>
      </c>
      <c r="AG32" s="2"/>
      <c r="AI32" s="6"/>
      <c r="AJ32" s="5">
        <f>B6/(B4+B5)*B4</f>
        <v>1.4</v>
      </c>
      <c r="AK32" s="5">
        <f>AJ32</f>
        <v>1.4</v>
      </c>
      <c r="AL32" s="5">
        <f>AJ32</f>
        <v>1.4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7.1453619741790398E-3</v>
      </c>
      <c r="C35" s="5">
        <f>E26*(C32^B13)*EXP(-B20*C33)</f>
        <v>5.627940786601276E-3</v>
      </c>
      <c r="D35" s="5">
        <f>B23*(D32^(-B22/B24))*EXP(B21*D33/B24)</f>
        <v>33830798.609028764</v>
      </c>
      <c r="E35" s="2"/>
      <c r="F35" s="6">
        <f>E25*(F32^B13)*EXP(-B27*F33)</f>
        <v>9.051759551708536E-3</v>
      </c>
      <c r="G35" s="5">
        <f>E26*(G32^B13)*EXP(-B20*G33)</f>
        <v>6.1504298910966407E-3</v>
      </c>
      <c r="H35" s="5">
        <f>B23*(H32^(-B22/B24))*EXP(B21*H33/B24)</f>
        <v>9858546.8370448686</v>
      </c>
      <c r="I35" s="2"/>
      <c r="J35" s="6">
        <f>E25*(J32^B13)*EXP(-B27*J33)</f>
        <v>1.173794936933324E-2</v>
      </c>
      <c r="K35" s="5">
        <f>E26*(K32^B13)*EXP(-B20*K33)</f>
        <v>6.7806575685291784E-3</v>
      </c>
      <c r="L35" s="5">
        <f>B23*(L32^(-B22/B24))*EXP(B21*L33/B24)</f>
        <v>2543264.4013754581</v>
      </c>
      <c r="M35" s="2"/>
      <c r="N35" s="6">
        <f>E25*(N32^B13)*EXP(-B27*N33)</f>
        <v>1.5216875797718219E-2</v>
      </c>
      <c r="O35" s="5">
        <f>E26*(O32^B13)*EXP(-B20*O33)</f>
        <v>7.4746501240496822E-3</v>
      </c>
      <c r="P35" s="5">
        <f>B23*(P32^(-B22/B24))*EXP(B21*P33/B24)</f>
        <v>657093.00050421397</v>
      </c>
      <c r="Q35" s="2"/>
      <c r="R35" s="6">
        <f>E25*(R32^B13)*EXP(-B27*R33)</f>
        <v>3.9485939071227461E-3</v>
      </c>
      <c r="S35" s="5">
        <f>E26*(S32^B13)*EXP(-B20*S33)</f>
        <v>2.2809830166187635E-3</v>
      </c>
      <c r="T35" s="5">
        <f>B23*(T32^(-B22/B24))*EXP(B21*T33/B24)</f>
        <v>835883128.3572377</v>
      </c>
      <c r="U35" s="2"/>
      <c r="V35" s="6">
        <f>E25*(V32^B13)*EXP(-B27*V33)</f>
        <v>5.8430510744738422E-3</v>
      </c>
      <c r="W35" s="5">
        <f>E26*(W32^B13)*EXP(-B20*W33)</f>
        <v>3.3753535004116446E-3</v>
      </c>
      <c r="X35" s="5">
        <f>B23*(X32^(-B22/B24))*EXP(B21*X33/B24)</f>
        <v>103954009.10821877</v>
      </c>
      <c r="Y35" s="2"/>
      <c r="Z35" s="6">
        <f>E25*(Z32^B13)*EXP(-B27*Z33)</f>
        <v>8.3894083373695395E-3</v>
      </c>
      <c r="AA35" s="5">
        <f>E26*(AA32^B13)*EXP(-B20*AA33)</f>
        <v>4.8463069100372069E-3</v>
      </c>
      <c r="AB35" s="5">
        <f>B23*(AB32^(-B22/B24))*EXP(B21*AB33/B24)</f>
        <v>15179146.617280027</v>
      </c>
      <c r="AC35" s="2"/>
      <c r="AD35" s="6">
        <f>E25*(AD32^B13)*EXP(-B27*AD33)</f>
        <v>1.173794936933324E-2</v>
      </c>
      <c r="AE35" s="5">
        <f>E26*(AE32^B13)*EXP(-B20*AE33)</f>
        <v>6.7806575685291784E-3</v>
      </c>
      <c r="AF35" s="5">
        <f>B23*(AF32^(-B22/B24))*EXP(B21*AF33/B24)</f>
        <v>2543264.4013754581</v>
      </c>
      <c r="AG35" s="2"/>
      <c r="AI35" s="6"/>
      <c r="AJ35" s="5">
        <f>E25*(AJ32^B13)*EXP(-B27*AJ33)</f>
        <v>3.3859418221863266E-4</v>
      </c>
      <c r="AK35" s="5">
        <f>E26*(AK32^B13)*EXP(-B20*AK33)</f>
        <v>2.1122271598086019E-4</v>
      </c>
      <c r="AL35" s="5">
        <f>B23*(AL32^(-B22/B24))*EXP(B21*AL33/B24)</f>
        <v>389748596782852.19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7.1453619741790398E-3</v>
      </c>
      <c r="C38" s="5">
        <f>C35</f>
        <v>5.627940786601276E-3</v>
      </c>
      <c r="D38" s="5">
        <f>E27*(1-EXP(-((A38/D35)^B24)))</f>
        <v>6.5700164137677108E-4</v>
      </c>
      <c r="E38" s="7">
        <f>B38+C38+D38</f>
        <v>1.3430304402157086E-2</v>
      </c>
      <c r="F38" s="13">
        <f>F35*A38^0.167</f>
        <v>9.051759551708536E-3</v>
      </c>
      <c r="G38" s="5">
        <f>G35</f>
        <v>6.1504298910966407E-3</v>
      </c>
      <c r="H38" s="5">
        <f>E27*(1-EXP(-((A38/H35)^B24)))</f>
        <v>1.0235522946103217E-3</v>
      </c>
      <c r="I38" s="7">
        <f>F38+G38+H38</f>
        <v>1.6225741737415499E-2</v>
      </c>
      <c r="J38" s="13">
        <f>J35*A38^0.167</f>
        <v>1.173794936933324E-2</v>
      </c>
      <c r="K38" s="5">
        <f>K35</f>
        <v>6.7806575685291784E-3</v>
      </c>
      <c r="L38" s="5">
        <f>E27*(1-EXP(-((A38/L35)^B24)))</f>
        <v>1.6654347833918864E-3</v>
      </c>
      <c r="M38" s="7">
        <f>J38+K38+L38</f>
        <v>2.0184041721254306E-2</v>
      </c>
      <c r="N38" s="13">
        <f>N35*A38^0.167</f>
        <v>1.5216875797718219E-2</v>
      </c>
      <c r="O38" s="5">
        <f>O35</f>
        <v>7.4746501240496822E-3</v>
      </c>
      <c r="P38" s="5">
        <f>E27*(1-EXP(-((A38/P35)^B24)))</f>
        <v>2.7067597166721478E-3</v>
      </c>
      <c r="Q38" s="7">
        <f>N38+O38+P38</f>
        <v>2.539828563844005E-2</v>
      </c>
      <c r="R38" s="13">
        <f>R35*A38^0.167</f>
        <v>3.9485939071227461E-3</v>
      </c>
      <c r="S38" s="5">
        <f>S35</f>
        <v>2.2809830166187635E-3</v>
      </c>
      <c r="T38" s="5">
        <f>E27*(1-EXP(-((A38/T35)^B24)))</f>
        <v>2.0722205739674642E-4</v>
      </c>
      <c r="U38" s="7">
        <f>R38+S38+T38</f>
        <v>6.4367989811382554E-3</v>
      </c>
      <c r="V38" s="13">
        <f>V35*A38^0.167</f>
        <v>5.8430510744738422E-3</v>
      </c>
      <c r="W38" s="5">
        <f>W35</f>
        <v>3.3753535004116446E-3</v>
      </c>
      <c r="X38" s="5">
        <f>E27*(1-EXP(-((A38/X35)^B24)))</f>
        <v>4.3872921668938216E-4</v>
      </c>
      <c r="Y38" s="7">
        <f>V38+W38+X38</f>
        <v>9.6571337915748682E-3</v>
      </c>
      <c r="Z38" s="13">
        <f>Z35*A38^0.167</f>
        <v>8.3894083373695395E-3</v>
      </c>
      <c r="AA38" s="5">
        <f>AA35</f>
        <v>4.8463069100372069E-3</v>
      </c>
      <c r="AB38" s="5">
        <f>E27*(1-EXP(-((A38/AB35)^B24)))</f>
        <v>8.7645261539347837E-4</v>
      </c>
      <c r="AC38" s="7">
        <f>Z38+AA38+AB38</f>
        <v>1.4112167862800225E-2</v>
      </c>
      <c r="AD38" s="13">
        <f>AD35*A38^0.167</f>
        <v>1.173794936933324E-2</v>
      </c>
      <c r="AE38" s="5">
        <f>AE35</f>
        <v>6.7806575685291784E-3</v>
      </c>
      <c r="AF38" s="5">
        <f>E27*(1-EXP(-((A38/AF35)^B24)))</f>
        <v>1.6654347833918864E-3</v>
      </c>
      <c r="AG38" s="7">
        <f>AD38+AE38+AF38</f>
        <v>2.0184041721254306E-2</v>
      </c>
      <c r="AI38" s="13">
        <v>1000</v>
      </c>
      <c r="AJ38" s="20">
        <f>AJ35*AI38^0.167</f>
        <v>1.073197103135997E-3</v>
      </c>
      <c r="AK38" s="5">
        <f>AK35</f>
        <v>2.1122271598086019E-4</v>
      </c>
      <c r="AL38" s="5">
        <f>E27*(1-EXP(-((AI38/AL35)^B24)))</f>
        <v>2.2690529410414038E-5</v>
      </c>
      <c r="AM38" s="20">
        <f>AJ38+AK38+AL38</f>
        <v>1.3071103485272713E-3</v>
      </c>
      <c r="AN38" s="7">
        <f>AJ38*AN35^0.67</f>
        <v>6.7451155607001516E-4</v>
      </c>
    </row>
    <row r="39" spans="1:40">
      <c r="A39" s="13">
        <v>2</v>
      </c>
      <c r="B39" s="13">
        <f>B35*A39^0.167</f>
        <v>8.0222509568809771E-3</v>
      </c>
      <c r="C39" s="5">
        <f>C35</f>
        <v>5.627940786601276E-3</v>
      </c>
      <c r="D39" s="5">
        <f>E27*(1-EXP(-((A39/D35)^B24)))</f>
        <v>8.4298034066845277E-4</v>
      </c>
      <c r="E39" s="7">
        <f t="shared" ref="E39:E50" si="2">B39+C39+D39</f>
        <v>1.4493172084150706E-2</v>
      </c>
      <c r="F39" s="13">
        <f>F35*A39^0.167</f>
        <v>1.0162604356162576E-2</v>
      </c>
      <c r="G39" s="5">
        <f>G35</f>
        <v>6.1504298910966407E-3</v>
      </c>
      <c r="H39" s="5">
        <f>E27*(1-EXP(-((A39/H35)^B24)))</f>
        <v>1.3130888800639458E-3</v>
      </c>
      <c r="I39" s="7">
        <f t="shared" ref="I39:I50" si="3">F39+G39+H39</f>
        <v>1.7626123127323163E-2</v>
      </c>
      <c r="J39" s="13">
        <f>J35*A39^0.167</f>
        <v>1.3178447208165829E-2</v>
      </c>
      <c r="K39" s="5">
        <f>K35</f>
        <v>6.7806575685291784E-3</v>
      </c>
      <c r="L39" s="5">
        <f>E27*(1-EXP(-((A39/L35)^B24)))</f>
        <v>2.1359665632625043E-3</v>
      </c>
      <c r="M39" s="7">
        <f t="shared" ref="M39:M50" si="4">J39+K39+L39</f>
        <v>2.2095071339957514E-2</v>
      </c>
      <c r="N39" s="13">
        <f>N35*A39^0.167</f>
        <v>1.7084312435131671E-2</v>
      </c>
      <c r="O39" s="5">
        <f>O35</f>
        <v>7.4746501240496822E-3</v>
      </c>
      <c r="P39" s="5">
        <f>E27*(1-EXP(-((A39/P35)^B24)))</f>
        <v>3.469972111229801E-3</v>
      </c>
      <c r="Q39" s="7">
        <f t="shared" ref="Q39:Q50" si="5">N39+O39+P39</f>
        <v>2.8028934670411156E-2</v>
      </c>
      <c r="R39" s="13">
        <f>R35*A39^0.167</f>
        <v>4.4331709665960351E-3</v>
      </c>
      <c r="S39" s="5">
        <f>S35</f>
        <v>2.2809830166187635E-3</v>
      </c>
      <c r="T39" s="5">
        <f>E27*(1-EXP(-((A39/T35)^B24)))</f>
        <v>2.6593102508024237E-4</v>
      </c>
      <c r="U39" s="7">
        <f t="shared" ref="U39:U50" si="6">R39+S39+T39</f>
        <v>6.9800850082950405E-3</v>
      </c>
      <c r="V39" s="13">
        <f>V35*A39^0.167</f>
        <v>6.5601186115819971E-3</v>
      </c>
      <c r="W39" s="5">
        <f>W35</f>
        <v>3.3753535004116446E-3</v>
      </c>
      <c r="X39" s="5">
        <f>E27*(1-EXP(-((A39/X35)^B24)))</f>
        <v>5.6297274161790957E-4</v>
      </c>
      <c r="Y39" s="7">
        <f t="shared" ref="Y39:Y50" si="7">V39+W39+X39</f>
        <v>1.049844485361155E-2</v>
      </c>
      <c r="Z39" s="13">
        <f>Z35*A39^0.167</f>
        <v>9.4189684588877158E-3</v>
      </c>
      <c r="AA39" s="5">
        <f>AA35</f>
        <v>4.8463069100372069E-3</v>
      </c>
      <c r="AB39" s="5">
        <f>E27*(1-EXP(-((A39/AB35)^B24)))</f>
        <v>1.1244480182767452E-3</v>
      </c>
      <c r="AC39" s="7">
        <f t="shared" ref="AC39:AC50" si="8">Z39+AA39+AB39</f>
        <v>1.5389723387201668E-2</v>
      </c>
      <c r="AD39" s="13">
        <f>AD35*A39^0.167</f>
        <v>1.3178447208165829E-2</v>
      </c>
      <c r="AE39" s="5">
        <f>AE35</f>
        <v>6.7806575685291784E-3</v>
      </c>
      <c r="AF39" s="5">
        <f>E27*(1-EXP(-((A39/AF35)^B24)))</f>
        <v>2.1359665632625043E-3</v>
      </c>
      <c r="AG39" s="7">
        <f t="shared" ref="AG39:AG50" si="9">AD39+AE39+AF39</f>
        <v>2.2095071339957514E-2</v>
      </c>
      <c r="AI39" s="13">
        <v>3000</v>
      </c>
      <c r="AJ39" s="20">
        <f>AJ35*AI39^0.167</f>
        <v>1.2893141270170149E-3</v>
      </c>
      <c r="AK39" s="5">
        <f>AK35</f>
        <v>2.1122271598086019E-4</v>
      </c>
      <c r="AL39" s="5">
        <f>E27*(1-EXP(-((AI39/AL35)^B24)))</f>
        <v>3.3697773153954839E-5</v>
      </c>
      <c r="AM39" s="20">
        <f t="shared" ref="AM39:AM54" si="10">AJ39+AK39+AL39</f>
        <v>1.5342346161518298E-3</v>
      </c>
      <c r="AN39" s="7">
        <f>AJ39*AN35^0.67</f>
        <v>8.1034255081016162E-4</v>
      </c>
    </row>
    <row r="40" spans="1:40">
      <c r="A40" s="13">
        <v>4</v>
      </c>
      <c r="B40" s="13">
        <f>B35*A40^0.167</f>
        <v>9.0067530025407759E-3</v>
      </c>
      <c r="C40" s="5">
        <f>C35</f>
        <v>5.627940786601276E-3</v>
      </c>
      <c r="D40" s="5">
        <f>E27*(1-EXP(-((A40/D35)^B24)))</f>
        <v>1.0815198586103282E-3</v>
      </c>
      <c r="E40" s="7">
        <f t="shared" si="2"/>
        <v>1.5716213647752379E-2</v>
      </c>
      <c r="F40" s="13">
        <f>F35*A40^0.167</f>
        <v>1.1409773614722294E-2</v>
      </c>
      <c r="G40" s="5">
        <f>G35</f>
        <v>6.1504298910966407E-3</v>
      </c>
      <c r="H40" s="5">
        <f>E27*(1-EXP(-((A40/H35)^B24)))</f>
        <v>1.684322814376035E-3</v>
      </c>
      <c r="I40" s="7">
        <f t="shared" si="3"/>
        <v>1.9244526320194969E-2</v>
      </c>
      <c r="J40" s="13">
        <f>J35*A40^0.167</f>
        <v>1.4795724990273915E-2</v>
      </c>
      <c r="K40" s="5">
        <f>K35</f>
        <v>6.7806575685291784E-3</v>
      </c>
      <c r="L40" s="5">
        <f>E27*(1-EXP(-((A40/L35)^B24)))</f>
        <v>2.738893954585344E-3</v>
      </c>
      <c r="M40" s="7">
        <f t="shared" si="4"/>
        <v>2.4315276513388436E-2</v>
      </c>
      <c r="N40" s="13">
        <f>N35*A40^0.167</f>
        <v>1.9180923552320865E-2</v>
      </c>
      <c r="O40" s="5">
        <f>O35</f>
        <v>7.4746501240496822E-3</v>
      </c>
      <c r="P40" s="5">
        <f>E27*(1-EXP(-((A40/P35)^B24)))</f>
        <v>4.4469513742763627E-3</v>
      </c>
      <c r="Q40" s="7">
        <f t="shared" si="5"/>
        <v>3.1102525050646909E-2</v>
      </c>
      <c r="R40" s="13">
        <f>R35*A40^0.167</f>
        <v>4.9772160119121332E-3</v>
      </c>
      <c r="S40" s="5">
        <f>S35</f>
        <v>2.2809830166187635E-3</v>
      </c>
      <c r="T40" s="5">
        <f>E27*(1-EXP(-((A40/T35)^B24)))</f>
        <v>3.412646703941024E-4</v>
      </c>
      <c r="U40" s="7">
        <f t="shared" si="6"/>
        <v>7.5994636989249985E-3</v>
      </c>
      <c r="V40" s="13">
        <f>V35*A40^0.167</f>
        <v>7.3651856965668856E-3</v>
      </c>
      <c r="W40" s="5">
        <f>W35</f>
        <v>3.3753535004116446E-3</v>
      </c>
      <c r="X40" s="5">
        <f>E27*(1-EXP(-((A40/X35)^B24)))</f>
        <v>7.2236303610422113E-4</v>
      </c>
      <c r="Y40" s="7">
        <f t="shared" si="7"/>
        <v>1.1462902233082752E-2</v>
      </c>
      <c r="Z40" s="13">
        <f>Z35*A40^0.167</f>
        <v>1.057487766262888E-2</v>
      </c>
      <c r="AA40" s="5">
        <f>AA35</f>
        <v>4.8463069100372069E-3</v>
      </c>
      <c r="AB40" s="5">
        <f>E27*(1-EXP(-((A40/AB35)^B24)))</f>
        <v>1.4424642113009683E-3</v>
      </c>
      <c r="AC40" s="7">
        <f t="shared" si="8"/>
        <v>1.6863648783967056E-2</v>
      </c>
      <c r="AD40" s="13">
        <f>AD35*A40^0.167</f>
        <v>1.4795724990273915E-2</v>
      </c>
      <c r="AE40" s="5">
        <f>AE35</f>
        <v>6.7806575685291784E-3</v>
      </c>
      <c r="AF40" s="5">
        <f>E27*(1-EXP(-((A40/AF35)^B24)))</f>
        <v>2.738893954585344E-3</v>
      </c>
      <c r="AG40" s="7">
        <f t="shared" si="9"/>
        <v>2.4315276513388436E-2</v>
      </c>
      <c r="AI40" s="13">
        <v>7000</v>
      </c>
      <c r="AJ40" s="20">
        <f>AJ35*AI40^0.167</f>
        <v>1.4852886569968035E-3</v>
      </c>
      <c r="AK40" s="5">
        <f>AK35</f>
        <v>2.1122271598086019E-4</v>
      </c>
      <c r="AL40" s="5">
        <f>E27*(1-EXP(-((AI40/AL35)^B24)))</f>
        <v>4.5715672916918414E-5</v>
      </c>
      <c r="AM40" s="20">
        <f t="shared" si="10"/>
        <v>1.742227045894582E-3</v>
      </c>
      <c r="AN40" s="7">
        <f>AJ40*AN35^0.67</f>
        <v>9.3351385343527326E-4</v>
      </c>
    </row>
    <row r="41" spans="1:40">
      <c r="A41" s="13">
        <v>7</v>
      </c>
      <c r="B41" s="13">
        <f>B35*A41^0.167</f>
        <v>9.8890735535646784E-3</v>
      </c>
      <c r="C41" s="5">
        <f>C35</f>
        <v>5.627940786601276E-3</v>
      </c>
      <c r="D41" s="5">
        <f>E27*(1-EXP(-((A41/D35)^B24)))</f>
        <v>1.3224304138124586E-3</v>
      </c>
      <c r="E41" s="7">
        <f t="shared" si="2"/>
        <v>1.6839444753978413E-2</v>
      </c>
      <c r="F41" s="13">
        <f>F35*A41^0.167</f>
        <v>1.2527499141331035E-2</v>
      </c>
      <c r="G41" s="5">
        <f>G35</f>
        <v>6.1504298910966407E-3</v>
      </c>
      <c r="H41" s="5">
        <f>E27*(1-EXP(-((A41/H35)^B24)))</f>
        <v>2.0590975841999959E-3</v>
      </c>
      <c r="I41" s="7">
        <f t="shared" si="3"/>
        <v>2.0737026616627671E-2</v>
      </c>
      <c r="J41" s="13">
        <f>J35*A41^0.167</f>
        <v>1.6245145466502579E-2</v>
      </c>
      <c r="K41" s="5">
        <f>K35</f>
        <v>6.7806575685291784E-3</v>
      </c>
      <c r="L41" s="5">
        <f>E27*(1-EXP(-((A41/L35)^B24)))</f>
        <v>3.347147457618104E-3</v>
      </c>
      <c r="M41" s="7">
        <f t="shared" si="4"/>
        <v>2.6372950492649861E-2</v>
      </c>
      <c r="N41" s="13">
        <f>N35*A41^0.167</f>
        <v>2.1059927343482557E-2</v>
      </c>
      <c r="O41" s="5">
        <f>O35</f>
        <v>7.4746501240496822E-3</v>
      </c>
      <c r="P41" s="5">
        <f>E27*(1-EXP(-((A41/P35)^B24)))</f>
        <v>5.4314430331400682E-3</v>
      </c>
      <c r="Q41" s="7">
        <f t="shared" si="5"/>
        <v>3.3966020500672309E-2</v>
      </c>
      <c r="R41" s="13">
        <f>R35*A41^0.167</f>
        <v>5.4647946068793179E-3</v>
      </c>
      <c r="S41" s="5">
        <f>S35</f>
        <v>2.2809830166187635E-3</v>
      </c>
      <c r="T41" s="5">
        <f>E27*(1-EXP(-((A41/T35)^B24)))</f>
        <v>4.1738423049861084E-4</v>
      </c>
      <c r="U41" s="7">
        <f t="shared" si="6"/>
        <v>8.1631618539966932E-3</v>
      </c>
      <c r="V41" s="13">
        <f>V35*A41^0.167</f>
        <v>8.0866948464630873E-3</v>
      </c>
      <c r="W41" s="5">
        <f>W35</f>
        <v>3.3753535004116446E-3</v>
      </c>
      <c r="X41" s="5">
        <f>E27*(1-EXP(-((A41/X35)^B24)))</f>
        <v>8.8337575411832653E-4</v>
      </c>
      <c r="Y41" s="7">
        <f t="shared" si="7"/>
        <v>1.234542410099306E-2</v>
      </c>
      <c r="Z41" s="13">
        <f>Z35*A41^0.167</f>
        <v>1.1610815018040867E-2</v>
      </c>
      <c r="AA41" s="5">
        <f>AA35</f>
        <v>4.8463069100372069E-3</v>
      </c>
      <c r="AB41" s="5">
        <f>E27*(1-EXP(-((A41/AB35)^B24)))</f>
        <v>1.7635649364043493E-3</v>
      </c>
      <c r="AC41" s="7">
        <f t="shared" si="8"/>
        <v>1.8220686864482423E-2</v>
      </c>
      <c r="AD41" s="13">
        <f>AD35*A41^0.167</f>
        <v>1.6245145466502579E-2</v>
      </c>
      <c r="AE41" s="5">
        <f>AE35</f>
        <v>6.7806575685291784E-3</v>
      </c>
      <c r="AF41" s="5">
        <f>E27*(1-EXP(-((A41/AF35)^B24)))</f>
        <v>3.347147457618104E-3</v>
      </c>
      <c r="AG41" s="7">
        <f t="shared" si="9"/>
        <v>2.6372950492649861E-2</v>
      </c>
      <c r="AI41" s="13">
        <v>10000</v>
      </c>
      <c r="AJ41" s="20">
        <f>AJ35*AI41^0.167</f>
        <v>1.5764474258877414E-3</v>
      </c>
      <c r="AK41" s="5">
        <f>AK35</f>
        <v>2.1122271598086019E-4</v>
      </c>
      <c r="AL41" s="5">
        <f>E27*(1-EXP(-((AI41/AL35)^B24)))</f>
        <v>5.1978745629517645E-5</v>
      </c>
      <c r="AM41" s="20">
        <f t="shared" si="10"/>
        <v>1.8396488874981192E-3</v>
      </c>
      <c r="AN41" s="7">
        <f>AJ41*AN35^0.67</f>
        <v>9.9080774928569991E-4</v>
      </c>
    </row>
    <row r="42" spans="1:40">
      <c r="A42" s="13">
        <v>10</v>
      </c>
      <c r="B42" s="13">
        <f>B35*A42^0.167</f>
        <v>1.0496009967148849E-2</v>
      </c>
      <c r="C42" s="5">
        <f>C35</f>
        <v>5.627940786601276E-3</v>
      </c>
      <c r="D42" s="5">
        <f>E27*(1-EXP(-((A42/D35)^B24)))</f>
        <v>1.503214246613898E-3</v>
      </c>
      <c r="E42" s="7">
        <f t="shared" si="2"/>
        <v>1.7627165000364025E-2</v>
      </c>
      <c r="F42" s="13">
        <f>F35*A42^0.167</f>
        <v>1.3296367464418538E-2</v>
      </c>
      <c r="G42" s="5">
        <f>G35</f>
        <v>6.1504298910966407E-3</v>
      </c>
      <c r="H42" s="5">
        <f>E27*(1-EXP(-((A42/H35)^B24)))</f>
        <v>2.3402371765894299E-3</v>
      </c>
      <c r="I42" s="7">
        <f t="shared" si="3"/>
        <v>2.1787034532104607E-2</v>
      </c>
      <c r="J42" s="13">
        <f>J35*A42^0.167</f>
        <v>1.7242182274266854E-2</v>
      </c>
      <c r="K42" s="5">
        <f>K35</f>
        <v>6.7806575685291784E-3</v>
      </c>
      <c r="L42" s="5">
        <f>E27*(1-EXP(-((A42/L35)^B24)))</f>
        <v>3.8031523851227607E-3</v>
      </c>
      <c r="M42" s="7">
        <f t="shared" si="4"/>
        <v>2.7825992227918792E-2</v>
      </c>
      <c r="N42" s="13">
        <f>N35*A42^0.167</f>
        <v>2.2352468722911273E-2</v>
      </c>
      <c r="O42" s="5">
        <f>O35</f>
        <v>7.4746501240496822E-3</v>
      </c>
      <c r="P42" s="5">
        <f>E27*(1-EXP(-((A42/P35)^B24)))</f>
        <v>6.1687750809380727E-3</v>
      </c>
      <c r="Q42" s="7">
        <f t="shared" si="5"/>
        <v>3.5995893927899029E-2</v>
      </c>
      <c r="R42" s="13">
        <f>R35*A42^0.167</f>
        <v>5.8001933499170688E-3</v>
      </c>
      <c r="S42" s="5">
        <f>S35</f>
        <v>2.2809830166187635E-3</v>
      </c>
      <c r="T42" s="5">
        <f>E27*(1-EXP(-((A42/T35)^B24)))</f>
        <v>4.7453030895163969E-4</v>
      </c>
      <c r="U42" s="7">
        <f t="shared" si="6"/>
        <v>8.5557066754874712E-3</v>
      </c>
      <c r="V42" s="13">
        <f>V35*A42^0.167</f>
        <v>8.5830112649098577E-3</v>
      </c>
      <c r="W42" s="5">
        <f>W35</f>
        <v>3.3753535004116446E-3</v>
      </c>
      <c r="X42" s="5">
        <f>E27*(1-EXP(-((A42/X35)^B24)))</f>
        <v>1.0042279184503651E-3</v>
      </c>
      <c r="Y42" s="7">
        <f t="shared" si="7"/>
        <v>1.2962592683771867E-2</v>
      </c>
      <c r="Z42" s="13">
        <f>Z35*A42^0.167</f>
        <v>1.2323422360646661E-2</v>
      </c>
      <c r="AA42" s="5">
        <f>AA35</f>
        <v>4.8463069100372069E-3</v>
      </c>
      <c r="AB42" s="5">
        <f>E27*(1-EXP(-((A42/AB35)^B24)))</f>
        <v>2.0044744821324503E-3</v>
      </c>
      <c r="AC42" s="7">
        <f t="shared" si="8"/>
        <v>1.9174203752816317E-2</v>
      </c>
      <c r="AD42" s="13">
        <f>AD35*A42^0.167</f>
        <v>1.7242182274266854E-2</v>
      </c>
      <c r="AE42" s="5">
        <f>AE35</f>
        <v>6.7806575685291784E-3</v>
      </c>
      <c r="AF42" s="5">
        <f>E27*(1-EXP(-((A42/AF35)^B24)))</f>
        <v>3.8031523851227607E-3</v>
      </c>
      <c r="AG42" s="7">
        <f t="shared" si="9"/>
        <v>2.7825992227918792E-2</v>
      </c>
      <c r="AI42" s="13">
        <v>30000</v>
      </c>
      <c r="AJ42" s="20">
        <f>AJ35*AI42^0.167</f>
        <v>1.893907401312756E-3</v>
      </c>
      <c r="AK42" s="5">
        <f>AK35</f>
        <v>2.1122271598086019E-4</v>
      </c>
      <c r="AL42" s="5">
        <f>E27*(1-EXP(-((AI42/AL35)^B24)))</f>
        <v>7.7192166750330072E-5</v>
      </c>
      <c r="AM42" s="20">
        <f t="shared" si="10"/>
        <v>2.1823222840439463E-3</v>
      </c>
      <c r="AN42" s="7">
        <f>AJ42*AN35^0.67</f>
        <v>1.1903334667780071E-3</v>
      </c>
    </row>
    <row r="43" spans="1:40">
      <c r="A43" s="13">
        <v>20</v>
      </c>
      <c r="B43" s="13">
        <f>B35*A43^0.167</f>
        <v>1.1784095236416122E-2</v>
      </c>
      <c r="C43" s="5">
        <f>C35</f>
        <v>5.627940786601276E-3</v>
      </c>
      <c r="D43" s="5">
        <f>E27*(1-EXP(-((A43/D35)^B24)))</f>
        <v>1.9280458257291606E-3</v>
      </c>
      <c r="E43" s="7">
        <f t="shared" si="2"/>
        <v>1.9340081848746561E-2</v>
      </c>
      <c r="F43" s="13">
        <f>F35*A43^0.167</f>
        <v>1.4928116588065237E-2</v>
      </c>
      <c r="G43" s="5">
        <f>G35</f>
        <v>6.1504298910966407E-3</v>
      </c>
      <c r="H43" s="5">
        <f>E27*(1-EXP(-((A43/H35)^B24)))</f>
        <v>3.0005665340369419E-3</v>
      </c>
      <c r="I43" s="7">
        <f t="shared" si="3"/>
        <v>2.407911301319882E-2</v>
      </c>
      <c r="J43" s="13">
        <f>J35*A43^0.167</f>
        <v>1.9358167402617241E-2</v>
      </c>
      <c r="K43" s="5">
        <f>K35</f>
        <v>6.7806575685291784E-3</v>
      </c>
      <c r="L43" s="5">
        <f>E27*(1-EXP(-((A43/L35)^B24)))</f>
        <v>4.873253410743148E-3</v>
      </c>
      <c r="M43" s="7">
        <f t="shared" si="4"/>
        <v>3.1012078381889567E-2</v>
      </c>
      <c r="N43" s="13">
        <f>N35*A43^0.167</f>
        <v>2.5095595471442793E-2</v>
      </c>
      <c r="O43" s="5">
        <f>O35</f>
        <v>7.4746501240496822E-3</v>
      </c>
      <c r="P43" s="5">
        <f>E27*(1-EXP(-((A43/P35)^B24)))</f>
        <v>7.8965811042964532E-3</v>
      </c>
      <c r="Q43" s="7">
        <f t="shared" si="5"/>
        <v>4.0466826699788926E-2</v>
      </c>
      <c r="R43" s="13">
        <f>R35*A43^0.167</f>
        <v>6.512001326120777E-3</v>
      </c>
      <c r="S43" s="5">
        <f>S35</f>
        <v>2.2809830166187635E-3</v>
      </c>
      <c r="T43" s="5">
        <f>E27*(1-EXP(-((A43/T35)^B24)))</f>
        <v>6.0890317327103938E-4</v>
      </c>
      <c r="U43" s="7">
        <f t="shared" si="6"/>
        <v>9.4018875160105791E-3</v>
      </c>
      <c r="V43" s="13">
        <f>V35*A43^0.167</f>
        <v>9.6363306130133955E-3</v>
      </c>
      <c r="W43" s="5">
        <f>W35</f>
        <v>3.3753535004116446E-3</v>
      </c>
      <c r="X43" s="5">
        <f>E27*(1-EXP(-((A43/X35)^B24)))</f>
        <v>1.2883086019993154E-3</v>
      </c>
      <c r="Y43" s="7">
        <f t="shared" si="7"/>
        <v>1.4299992715424354E-2</v>
      </c>
      <c r="Z43" s="13">
        <f>Z35*A43^0.167</f>
        <v>1.3835770277558921E-2</v>
      </c>
      <c r="AA43" s="5">
        <f>AA35</f>
        <v>4.8463069100372069E-3</v>
      </c>
      <c r="AB43" s="5">
        <f>E27*(1-EXP(-((A43/AB35)^B24)))</f>
        <v>2.5704274729508271E-3</v>
      </c>
      <c r="AC43" s="7">
        <f t="shared" si="8"/>
        <v>2.1252504660546956E-2</v>
      </c>
      <c r="AD43" s="13">
        <f>AD35*A43^0.167</f>
        <v>1.9358167402617241E-2</v>
      </c>
      <c r="AE43" s="5">
        <f>AE35</f>
        <v>6.7806575685291784E-3</v>
      </c>
      <c r="AF43" s="5">
        <f>E27*(1-EXP(-((A43/AF35)^B24)))</f>
        <v>4.873253410743148E-3</v>
      </c>
      <c r="AG43" s="7">
        <f t="shared" si="9"/>
        <v>3.1012078381889567E-2</v>
      </c>
      <c r="AI43" s="13">
        <v>70000</v>
      </c>
      <c r="AJ43" s="20">
        <f>AJ35*AI43^0.167</f>
        <v>2.1817795381489724E-3</v>
      </c>
      <c r="AK43" s="5">
        <f>AK35</f>
        <v>2.1122271598086019E-4</v>
      </c>
      <c r="AL43" s="5">
        <f>E27*(1-EXP(-((AI43/AL35)^B24)))</f>
        <v>1.0471940602545505E-4</v>
      </c>
      <c r="AM43" s="20">
        <f t="shared" si="10"/>
        <v>2.4977216601552877E-3</v>
      </c>
      <c r="AN43" s="7">
        <f>AJ43*AN35^0.67</f>
        <v>1.371263029855658E-3</v>
      </c>
    </row>
    <row r="44" spans="1:40">
      <c r="A44" s="13">
        <v>40</v>
      </c>
      <c r="B44" s="13">
        <f>B35*A44^0.167</f>
        <v>1.3230256161679945E-2</v>
      </c>
      <c r="C44" s="5">
        <f>C35</f>
        <v>5.627940786601276E-3</v>
      </c>
      <c r="D44" s="5">
        <f>E27*(1-EXP(-((A44/D35)^B24)))</f>
        <v>2.4724991646675608E-3</v>
      </c>
      <c r="E44" s="7">
        <f t="shared" si="2"/>
        <v>2.1330696112948782E-2</v>
      </c>
      <c r="F44" s="13">
        <f>F35*A44^0.167</f>
        <v>1.6760116284633229E-2</v>
      </c>
      <c r="G44" s="5">
        <f>G35</f>
        <v>6.1504298910966407E-3</v>
      </c>
      <c r="H44" s="5">
        <f>E27*(1-EXP(-((A44/H35)^B24)))</f>
        <v>3.8461455450110576E-3</v>
      </c>
      <c r="I44" s="7">
        <f t="shared" si="3"/>
        <v>2.6756691720740924E-2</v>
      </c>
      <c r="J44" s="13">
        <f>J35*A44^0.167</f>
        <v>2.17338292350054E-2</v>
      </c>
      <c r="K44" s="5">
        <f>K35</f>
        <v>6.7806575685291784E-3</v>
      </c>
      <c r="L44" s="5">
        <f>E27*(1-EXP(-((A44/L35)^B24)))</f>
        <v>6.2416250920637262E-3</v>
      </c>
      <c r="M44" s="7">
        <f t="shared" si="4"/>
        <v>3.4756111895598303E-2</v>
      </c>
      <c r="N44" s="13">
        <f>N35*A44^0.167</f>
        <v>2.8175362635482263E-2</v>
      </c>
      <c r="O44" s="5">
        <f>O35</f>
        <v>7.4746501240496822E-3</v>
      </c>
      <c r="P44" s="5">
        <f>E27*(1-EXP(-((A44/P35)^B24)))</f>
        <v>1.0100904421352763E-2</v>
      </c>
      <c r="Q44" s="7">
        <f t="shared" si="5"/>
        <v>4.5750917180884712E-2</v>
      </c>
      <c r="R44" s="13">
        <f>R35*A44^0.167</f>
        <v>7.3111633894075425E-3</v>
      </c>
      <c r="S44" s="5">
        <f>S35</f>
        <v>2.2809830166187635E-3</v>
      </c>
      <c r="T44" s="5">
        <f>E27*(1-EXP(-((A44/T35)^B24)))</f>
        <v>7.8128233535476523E-4</v>
      </c>
      <c r="U44" s="7">
        <f t="shared" si="6"/>
        <v>1.0373428741381072E-2</v>
      </c>
      <c r="V44" s="13">
        <f>V35*A44^0.167</f>
        <v>1.0818914809413846E-2</v>
      </c>
      <c r="W44" s="5">
        <f>W35</f>
        <v>3.3753535004116446E-3</v>
      </c>
      <c r="X44" s="5">
        <f>E27*(1-EXP(-((A44/X35)^B24)))</f>
        <v>1.6525539295248175E-3</v>
      </c>
      <c r="Y44" s="7">
        <f t="shared" si="7"/>
        <v>1.5846822239350307E-2</v>
      </c>
      <c r="Z44" s="13">
        <f>Z35*A44^0.167</f>
        <v>1.5533715681504716E-2</v>
      </c>
      <c r="AA44" s="5">
        <f>AA35</f>
        <v>4.8463069100372069E-3</v>
      </c>
      <c r="AB44" s="5">
        <f>E27*(1-EXP(-((A44/AB35)^B24)))</f>
        <v>3.2953883402561399E-3</v>
      </c>
      <c r="AC44" s="7">
        <f t="shared" si="8"/>
        <v>2.3675410931798063E-2</v>
      </c>
      <c r="AD44" s="13">
        <f>AD35*A44^0.167</f>
        <v>2.17338292350054E-2</v>
      </c>
      <c r="AE44" s="5">
        <f>AE35</f>
        <v>6.7806575685291784E-3</v>
      </c>
      <c r="AF44" s="5">
        <f>E27*(1-EXP(-((A44/AF35)^B24)))</f>
        <v>6.2416250920637262E-3</v>
      </c>
      <c r="AG44" s="7">
        <f t="shared" si="9"/>
        <v>3.4756111895598303E-2</v>
      </c>
      <c r="AI44" s="13">
        <v>100000</v>
      </c>
      <c r="AJ44" s="20">
        <f>AJ35*AI44^0.167</f>
        <v>2.3156850492105359E-3</v>
      </c>
      <c r="AK44" s="5">
        <f>AK35</f>
        <v>2.1122271598086019E-4</v>
      </c>
      <c r="AL44" s="5">
        <f>E27*(1-EXP(-((AI44/AL35)^B24)))</f>
        <v>1.1906459779966202E-4</v>
      </c>
      <c r="AM44" s="20">
        <f t="shared" si="10"/>
        <v>2.6459723629910581E-3</v>
      </c>
      <c r="AN44" s="7">
        <f>AJ44*AN35^0.67</f>
        <v>1.455423539018941E-3</v>
      </c>
    </row>
    <row r="45" spans="1:40">
      <c r="A45" s="13">
        <v>70</v>
      </c>
      <c r="B45" s="13">
        <f>B35*A45^0.167</f>
        <v>1.4526320004384171E-2</v>
      </c>
      <c r="C45" s="5">
        <f>C35</f>
        <v>5.627940786601276E-3</v>
      </c>
      <c r="D45" s="5">
        <f>E27*(1-EXP(-((A45/D35)^B24)))</f>
        <v>3.0218590187923336E-3</v>
      </c>
      <c r="E45" s="7">
        <f t="shared" si="2"/>
        <v>2.3176119809777782E-2</v>
      </c>
      <c r="F45" s="13">
        <f>F35*A45^0.167</f>
        <v>1.8401972681862139E-2</v>
      </c>
      <c r="G45" s="5">
        <f>G35</f>
        <v>6.1504298910966407E-3</v>
      </c>
      <c r="H45" s="5">
        <f>E27*(1-EXP(-((A45/H35)^B24)))</f>
        <v>4.6985673622120085E-3</v>
      </c>
      <c r="I45" s="7">
        <f t="shared" si="3"/>
        <v>2.9250969935170786E-2</v>
      </c>
      <c r="J45" s="13">
        <f>J35*A45^0.167</f>
        <v>2.3862921059892774E-2</v>
      </c>
      <c r="K45" s="5">
        <f>K35</f>
        <v>6.7806575685291784E-3</v>
      </c>
      <c r="L45" s="5">
        <f>E27*(1-EXP(-((A45/L35)^B24)))</f>
        <v>7.618866717817991E-3</v>
      </c>
      <c r="M45" s="7">
        <f t="shared" si="4"/>
        <v>3.8262445346239946E-2</v>
      </c>
      <c r="N45" s="13">
        <f>N35*A45^0.167</f>
        <v>3.0935480680112124E-2</v>
      </c>
      <c r="O45" s="5">
        <f>O35</f>
        <v>7.4746501240496822E-3</v>
      </c>
      <c r="P45" s="5">
        <f>E27*(1-EXP(-((A45/P35)^B24)))</f>
        <v>1.2313755430816382E-2</v>
      </c>
      <c r="Q45" s="7">
        <f t="shared" si="5"/>
        <v>5.0723886234978185E-2</v>
      </c>
      <c r="R45" s="13">
        <f>R35*A45^0.167</f>
        <v>8.0273803999715149E-3</v>
      </c>
      <c r="S45" s="5">
        <f>S35</f>
        <v>2.2809830166187635E-3</v>
      </c>
      <c r="T45" s="5">
        <f>E27*(1-EXP(-((A45/T35)^B24)))</f>
        <v>9.5540937398884895E-4</v>
      </c>
      <c r="U45" s="7">
        <f t="shared" si="6"/>
        <v>1.1263772790579128E-2</v>
      </c>
      <c r="V45" s="13">
        <f>V35*A45^0.167</f>
        <v>1.1878758559256864E-2</v>
      </c>
      <c r="W45" s="5">
        <f>W35</f>
        <v>3.3753535004116446E-3</v>
      </c>
      <c r="X45" s="5">
        <f>E27*(1-EXP(-((A45/X35)^B24)))</f>
        <v>2.0202811531854952E-3</v>
      </c>
      <c r="Y45" s="7">
        <f t="shared" si="7"/>
        <v>1.7274393212854004E-2</v>
      </c>
      <c r="Z45" s="13">
        <f>Z35*A45^0.167</f>
        <v>1.7055431284862279E-2</v>
      </c>
      <c r="AA45" s="5">
        <f>AA35</f>
        <v>4.8463069100372069E-3</v>
      </c>
      <c r="AB45" s="5">
        <f>E27*(1-EXP(-((A45/AB35)^B24)))</f>
        <v>4.0264834058070017E-3</v>
      </c>
      <c r="AC45" s="7">
        <f t="shared" si="8"/>
        <v>2.5928221600706486E-2</v>
      </c>
      <c r="AD45" s="13">
        <f>AD35*A45^0.167</f>
        <v>2.3862921059892774E-2</v>
      </c>
      <c r="AE45" s="5">
        <f>AE35</f>
        <v>6.7806575685291784E-3</v>
      </c>
      <c r="AF45" s="5">
        <f>E27*(1-EXP(-((A45/AF35)^B24)))</f>
        <v>7.618866717817991E-3</v>
      </c>
      <c r="AG45" s="7">
        <f t="shared" si="9"/>
        <v>3.8262445346239946E-2</v>
      </c>
      <c r="AI45" s="13">
        <v>300000</v>
      </c>
      <c r="AJ45" s="20">
        <f>AJ35*AI45^0.167</f>
        <v>2.7820103492125154E-3</v>
      </c>
      <c r="AK45" s="5">
        <f>AK35</f>
        <v>2.1122271598086019E-4</v>
      </c>
      <c r="AL45" s="5">
        <f>E27*(1-EXP(-((AI45/AL35)^B24)))</f>
        <v>1.7681094948817277E-4</v>
      </c>
      <c r="AM45" s="20">
        <f t="shared" si="10"/>
        <v>3.1700440146815484E-3</v>
      </c>
      <c r="AN45" s="7">
        <f>AJ45*AN35^0.67</f>
        <v>1.748512108509137E-3</v>
      </c>
    </row>
    <row r="46" spans="1:40">
      <c r="A46" s="13">
        <v>100</v>
      </c>
      <c r="B46" s="13">
        <f>B35*A46^0.167</f>
        <v>1.5417864851156883E-2</v>
      </c>
      <c r="C46" s="5">
        <f>C35</f>
        <v>5.627940786601276E-3</v>
      </c>
      <c r="D46" s="5">
        <f>E27*(1-EXP(-((A46/D35)^B24)))</f>
        <v>3.4337756233091873E-3</v>
      </c>
      <c r="E46" s="7">
        <f t="shared" si="2"/>
        <v>2.4479581261067349E-2</v>
      </c>
      <c r="F46" s="13">
        <f>F35*A46^0.167</f>
        <v>1.9531383565693342E-2</v>
      </c>
      <c r="G46" s="5">
        <f>G35</f>
        <v>6.1504298910966407E-3</v>
      </c>
      <c r="H46" s="5">
        <f>E27*(1-EXP(-((A46/H35)^B24)))</f>
        <v>5.3372108479323322E-3</v>
      </c>
      <c r="I46" s="7">
        <f t="shared" si="3"/>
        <v>3.1019024304722316E-2</v>
      </c>
      <c r="J46" s="13">
        <f>J35*A46^0.167</f>
        <v>2.5327494626595868E-2</v>
      </c>
      <c r="K46" s="5">
        <f>K35</f>
        <v>6.7806575685291784E-3</v>
      </c>
      <c r="L46" s="5">
        <f>E27*(1-EXP(-((A46/L35)^B24)))</f>
        <v>8.6492598090896003E-3</v>
      </c>
      <c r="M46" s="7">
        <f t="shared" si="4"/>
        <v>4.0757412004214649E-2</v>
      </c>
      <c r="N46" s="13">
        <f>N35*A46^0.167</f>
        <v>3.2834128677297007E-2</v>
      </c>
      <c r="O46" s="5">
        <f>O35</f>
        <v>7.4746501240496822E-3</v>
      </c>
      <c r="P46" s="5">
        <f>E27*(1-EXP(-((A46/P35)^B24)))</f>
        <v>1.3965530696390642E-2</v>
      </c>
      <c r="Q46" s="7">
        <f t="shared" si="5"/>
        <v>5.427430949773733E-2</v>
      </c>
      <c r="R46" s="13">
        <f>R35*A46^0.167</f>
        <v>8.5200564271083884E-3</v>
      </c>
      <c r="S46" s="5">
        <f>S35</f>
        <v>2.2809830166187635E-3</v>
      </c>
      <c r="T46" s="5">
        <f>E27*(1-EXP(-((A46/T35)^B24)))</f>
        <v>1.0861003577904516E-3</v>
      </c>
      <c r="U46" s="7">
        <f t="shared" si="6"/>
        <v>1.1887139801517604E-2</v>
      </c>
      <c r="V46" s="13">
        <f>V35*A46^0.167</f>
        <v>1.2607810788339413E-2</v>
      </c>
      <c r="W46" s="5">
        <f>W35</f>
        <v>3.3753535004116446E-3</v>
      </c>
      <c r="X46" s="5">
        <f>E27*(1-EXP(-((A46/X35)^B24)))</f>
        <v>2.2961390814210969E-3</v>
      </c>
      <c r="Y46" s="7">
        <f t="shared" si="7"/>
        <v>1.8279303370172157E-2</v>
      </c>
      <c r="Z46" s="13">
        <f>Z35*A46^0.167</f>
        <v>1.8102198936057891E-2</v>
      </c>
      <c r="AA46" s="5">
        <f>AA35</f>
        <v>4.8463069100372069E-3</v>
      </c>
      <c r="AB46" s="5">
        <f>E27*(1-EXP(-((A46/AB35)^B24)))</f>
        <v>4.5744040521254878E-3</v>
      </c>
      <c r="AC46" s="7">
        <f t="shared" si="8"/>
        <v>2.7522909898220586E-2</v>
      </c>
      <c r="AD46" s="13">
        <f>AD35*A46^0.167</f>
        <v>2.5327494626595868E-2</v>
      </c>
      <c r="AE46" s="5">
        <f>AE35</f>
        <v>6.7806575685291784E-3</v>
      </c>
      <c r="AF46" s="5">
        <f>E27*(1-EXP(-((A46/AF35)^B24)))</f>
        <v>8.6492598090896003E-3</v>
      </c>
      <c r="AG46" s="7">
        <f t="shared" si="9"/>
        <v>4.0757412004214649E-2</v>
      </c>
      <c r="AI46" s="13">
        <v>700000</v>
      </c>
      <c r="AJ46" s="20">
        <f>AJ35*AI46^0.167</f>
        <v>3.2048732956127244E-3</v>
      </c>
      <c r="AK46" s="5">
        <f>AK35</f>
        <v>2.1122271598086019E-4</v>
      </c>
      <c r="AL46" s="5">
        <f>E27*(1-EXP(-((AI46/AL35)^B24)))</f>
        <v>2.3985028770977563E-4</v>
      </c>
      <c r="AM46" s="20">
        <f t="shared" si="10"/>
        <v>3.6559462993033601E-3</v>
      </c>
      <c r="AN46" s="7">
        <f>AJ46*AN35^0.67</f>
        <v>2.0142842981165218E-3</v>
      </c>
    </row>
    <row r="47" spans="1:40">
      <c r="A47" s="13">
        <v>200</v>
      </c>
      <c r="B47" s="13">
        <f>B35*A47^0.167</f>
        <v>1.7309967151029556E-2</v>
      </c>
      <c r="C47" s="5">
        <f>C35</f>
        <v>5.627940786601276E-3</v>
      </c>
      <c r="D47" s="5">
        <f>E27*(1-EXP(-((A47/D35)^B24)))</f>
        <v>4.4006309430004798E-3</v>
      </c>
      <c r="E47" s="7">
        <f t="shared" si="2"/>
        <v>2.733853888063131E-2</v>
      </c>
      <c r="F47" s="13">
        <f>F35*A47^0.167</f>
        <v>2.1928302731940328E-2</v>
      </c>
      <c r="G47" s="5">
        <f>G35</f>
        <v>6.1504298910966407E-3</v>
      </c>
      <c r="H47" s="5">
        <f>E27*(1-EXP(-((A47/H35)^B24)))</f>
        <v>6.8345148285375804E-3</v>
      </c>
      <c r="I47" s="7">
        <f t="shared" si="3"/>
        <v>3.491324745157455E-2</v>
      </c>
      <c r="J47" s="13">
        <f>J35*A47^0.167</f>
        <v>2.8435720784733384E-2</v>
      </c>
      <c r="K47" s="5">
        <f>K35</f>
        <v>6.7806575685291784E-3</v>
      </c>
      <c r="L47" s="5">
        <f>E27*(1-EXP(-((A47/L35)^B24)))</f>
        <v>1.1060144876754743E-2</v>
      </c>
      <c r="M47" s="7">
        <f t="shared" si="4"/>
        <v>4.6276523230017311E-2</v>
      </c>
      <c r="N47" s="13">
        <f>N35*A47^0.167</f>
        <v>3.6863579641122739E-2</v>
      </c>
      <c r="O47" s="5">
        <f>O35</f>
        <v>7.4746501240496822E-3</v>
      </c>
      <c r="P47" s="5">
        <f>E27*(1-EXP(-((A47/P35)^B24)))</f>
        <v>1.7817627659757064E-2</v>
      </c>
      <c r="Q47" s="7">
        <f t="shared" si="5"/>
        <v>6.2155857424929482E-2</v>
      </c>
      <c r="R47" s="13">
        <f>R35*A47^0.167</f>
        <v>9.565649867990517E-3</v>
      </c>
      <c r="S47" s="5">
        <f>S35</f>
        <v>2.2809830166187635E-3</v>
      </c>
      <c r="T47" s="5">
        <f>E27*(1-EXP(-((A47/T35)^B24)))</f>
        <v>1.3932935382297298E-3</v>
      </c>
      <c r="U47" s="7">
        <f t="shared" si="6"/>
        <v>1.3239926422839011E-2</v>
      </c>
      <c r="V47" s="13">
        <f>V35*A47^0.167</f>
        <v>1.4155059257519408E-2</v>
      </c>
      <c r="W47" s="5">
        <f>W35</f>
        <v>3.3753535004116446E-3</v>
      </c>
      <c r="X47" s="5">
        <f>E27*(1-EXP(-((A47/X35)^B24)))</f>
        <v>2.9440802811985037E-3</v>
      </c>
      <c r="Y47" s="7">
        <f t="shared" si="7"/>
        <v>2.0474493039129557E-2</v>
      </c>
      <c r="Z47" s="13">
        <f>Z35*A47^0.167</f>
        <v>2.0323726532150276E-2</v>
      </c>
      <c r="AA47" s="5">
        <f>AA35</f>
        <v>4.8463069100372069E-3</v>
      </c>
      <c r="AB47" s="5">
        <f>E27*(1-EXP(-((A47/AB35)^B24)))</f>
        <v>5.8596023712327409E-3</v>
      </c>
      <c r="AC47" s="7">
        <f t="shared" si="8"/>
        <v>3.1029635813420223E-2</v>
      </c>
      <c r="AD47" s="13">
        <f>AD35*A47^0.167</f>
        <v>2.8435720784733384E-2</v>
      </c>
      <c r="AE47" s="5">
        <f>AE35</f>
        <v>6.7806575685291784E-3</v>
      </c>
      <c r="AF47" s="5">
        <f>E27*(1-EXP(-((A47/AF35)^B24)))</f>
        <v>1.1060144876754743E-2</v>
      </c>
      <c r="AG47" s="7">
        <f t="shared" si="9"/>
        <v>4.6276523230017311E-2</v>
      </c>
      <c r="AI47" s="13">
        <v>1000000</v>
      </c>
      <c r="AJ47" s="20">
        <f>AJ35*AI47^0.167</f>
        <v>3.4015706195323851E-3</v>
      </c>
      <c r="AK47" s="5">
        <f>AK35</f>
        <v>2.1122271598086019E-4</v>
      </c>
      <c r="AL47" s="5">
        <f>E27*(1-EXP(-((AI47/AL35)^B24)))</f>
        <v>2.7269916872348164E-4</v>
      </c>
      <c r="AM47" s="20">
        <f t="shared" si="10"/>
        <v>3.885492504236727E-3</v>
      </c>
      <c r="AN47" s="7">
        <f>AJ47*AN35^0.67</f>
        <v>2.137909881566355E-3</v>
      </c>
    </row>
    <row r="48" spans="1:40">
      <c r="A48" s="13">
        <v>400</v>
      </c>
      <c r="B48" s="13">
        <f>B35*A48^0.167</f>
        <v>1.9434270935851355E-2</v>
      </c>
      <c r="C48" s="5">
        <f>C35</f>
        <v>5.627940786601276E-3</v>
      </c>
      <c r="D48" s="5">
        <f>E27*(1-EXP(-((A48/D35)^B24)))</f>
        <v>5.6374214505499343E-3</v>
      </c>
      <c r="E48" s="7">
        <f t="shared" si="2"/>
        <v>3.0699633173002564E-2</v>
      </c>
      <c r="F48" s="13">
        <f>F35*A48^0.167</f>
        <v>2.4619375226864644E-2</v>
      </c>
      <c r="G48" s="5">
        <f>G35</f>
        <v>6.1504298910966407E-3</v>
      </c>
      <c r="H48" s="5">
        <f>E27*(1-EXP(-((A48/H35)^B24)))</f>
        <v>8.7463139308026783E-3</v>
      </c>
      <c r="I48" s="7">
        <f t="shared" si="3"/>
        <v>3.951611904876396E-2</v>
      </c>
      <c r="J48" s="13">
        <f>J35*A48^0.167</f>
        <v>3.1925392877123933E-2</v>
      </c>
      <c r="K48" s="5">
        <f>K35</f>
        <v>6.7806575685291784E-3</v>
      </c>
      <c r="L48" s="5">
        <f>E27*(1-EXP(-((A48/L35)^B24)))</f>
        <v>1.4128472602061916E-2</v>
      </c>
      <c r="M48" s="7">
        <f t="shared" si="4"/>
        <v>5.2834523047715028E-2</v>
      </c>
      <c r="N48" s="13">
        <f>N35*A48^0.167</f>
        <v>4.1387530557405051E-2</v>
      </c>
      <c r="O48" s="5">
        <f>O35</f>
        <v>7.4746501240496822E-3</v>
      </c>
      <c r="P48" s="5">
        <f>E27*(1-EXP(-((A48/P35)^B24)))</f>
        <v>2.2694422550537573E-2</v>
      </c>
      <c r="Q48" s="7">
        <f t="shared" si="5"/>
        <v>7.1556603231992311E-2</v>
      </c>
      <c r="R48" s="13">
        <f>R35*A48^0.167</f>
        <v>1.0739560022848539E-2</v>
      </c>
      <c r="S48" s="5">
        <f>S35</f>
        <v>2.2809830166187635E-3</v>
      </c>
      <c r="T48" s="5">
        <f>E27*(1-EXP(-((A48/T35)^B24)))</f>
        <v>1.7871424780264678E-3</v>
      </c>
      <c r="U48" s="7">
        <f t="shared" si="6"/>
        <v>1.4807685517493771E-2</v>
      </c>
      <c r="V48" s="13">
        <f>V35*A48^0.167</f>
        <v>1.5892188259138386E-2</v>
      </c>
      <c r="W48" s="5">
        <f>W35</f>
        <v>3.3753535004116446E-3</v>
      </c>
      <c r="X48" s="5">
        <f>E27*(1-EXP(-((A48/X35)^B24)))</f>
        <v>3.7738310438670906E-3</v>
      </c>
      <c r="Y48" s="7">
        <f t="shared" si="7"/>
        <v>2.3041372803417122E-2</v>
      </c>
      <c r="Z48" s="13">
        <f>Z35*A48^0.167</f>
        <v>2.2817883154010885E-2</v>
      </c>
      <c r="AA48" s="5">
        <f>AA35</f>
        <v>4.8463069100372069E-3</v>
      </c>
      <c r="AB48" s="5">
        <f>E27*(1-EXP(-((A48/AB35)^B24)))</f>
        <v>7.5017965988906123E-3</v>
      </c>
      <c r="AC48" s="7">
        <f t="shared" si="8"/>
        <v>3.51659866629387E-2</v>
      </c>
      <c r="AD48" s="13">
        <f>AD35*A48^0.167</f>
        <v>3.1925392877123933E-2</v>
      </c>
      <c r="AE48" s="5">
        <f>AE35</f>
        <v>6.7806575685291784E-3</v>
      </c>
      <c r="AF48" s="5">
        <f>E27*(1-EXP(-((A48/AF35)^B24)))</f>
        <v>1.4128472602061916E-2</v>
      </c>
      <c r="AG48" s="7">
        <f t="shared" si="9"/>
        <v>5.2834523047715028E-2</v>
      </c>
      <c r="AI48" s="13">
        <v>3000000</v>
      </c>
      <c r="AJ48" s="20">
        <f>AJ35*AI48^0.167</f>
        <v>4.0865681066354553E-3</v>
      </c>
      <c r="AK48" s="5">
        <f>AK35</f>
        <v>2.1122271598086019E-4</v>
      </c>
      <c r="AL48" s="5">
        <f>E27*(1-EXP(-((AI48/AL35)^B24)))</f>
        <v>4.0491361544944815E-4</v>
      </c>
      <c r="AM48" s="20">
        <f t="shared" si="10"/>
        <v>4.7027044380657636E-3</v>
      </c>
      <c r="AN48" s="7">
        <f>AJ48*AN35^0.67</f>
        <v>2.5684353829675565E-3</v>
      </c>
    </row>
    <row r="49" spans="1:40">
      <c r="A49" s="13">
        <v>700</v>
      </c>
      <c r="B49" s="13">
        <f>B35*A49^0.167</f>
        <v>2.1338093171903681E-2</v>
      </c>
      <c r="C49" s="5">
        <f>C35</f>
        <v>5.627940786601276E-3</v>
      </c>
      <c r="D49" s="5">
        <f>E27*(1-EXP(-((A49/D35)^B24)))</f>
        <v>6.8827323769122435E-3</v>
      </c>
      <c r="E49" s="7">
        <f t="shared" si="2"/>
        <v>3.3848766335417196E-2</v>
      </c>
      <c r="F49" s="13">
        <f>F35*A49^0.167</f>
        <v>2.7031141232871876E-2</v>
      </c>
      <c r="G49" s="5">
        <f>G35</f>
        <v>6.1504298910966407E-3</v>
      </c>
      <c r="H49" s="5">
        <f>E27*(1-EXP(-((A49/H35)^B24)))</f>
        <v>1.0667267990016363E-2</v>
      </c>
      <c r="I49" s="7">
        <f t="shared" si="3"/>
        <v>4.3848839113984878E-2</v>
      </c>
      <c r="J49" s="13">
        <f>J35*A49^0.167</f>
        <v>3.5052871806217731E-2</v>
      </c>
      <c r="K49" s="5">
        <f>K35</f>
        <v>6.7806575685291784E-3</v>
      </c>
      <c r="L49" s="5">
        <f>E27*(1-EXP(-((A49/L35)^B24)))</f>
        <v>1.7200223067616233E-2</v>
      </c>
      <c r="M49" s="7">
        <f t="shared" si="4"/>
        <v>5.9033752442363141E-2</v>
      </c>
      <c r="N49" s="13">
        <f>N35*A49^0.167</f>
        <v>4.5441940482560859E-2</v>
      </c>
      <c r="O49" s="5">
        <f>O35</f>
        <v>7.4746501240496822E-3</v>
      </c>
      <c r="P49" s="5">
        <f>E27*(1-EXP(-((A49/P35)^B24)))</f>
        <v>2.7547664041379833E-2</v>
      </c>
      <c r="Q49" s="7">
        <f t="shared" si="5"/>
        <v>8.0464254647990369E-2</v>
      </c>
      <c r="R49" s="13">
        <f>R35*A49^0.167</f>
        <v>1.1791630010161494E-2</v>
      </c>
      <c r="S49" s="5">
        <f>S35</f>
        <v>2.2809830166187635E-3</v>
      </c>
      <c r="T49" s="5">
        <f>E27*(1-EXP(-((A49/T35)^B24)))</f>
        <v>2.1847209417940167E-3</v>
      </c>
      <c r="U49" s="7">
        <f t="shared" si="6"/>
        <v>1.6257333968574275E-2</v>
      </c>
      <c r="V49" s="13">
        <f>V35*A49^0.167</f>
        <v>1.7449020593479411E-2</v>
      </c>
      <c r="W49" s="5">
        <f>W35</f>
        <v>3.3753535004116446E-3</v>
      </c>
      <c r="X49" s="5">
        <f>E27*(1-EXP(-((A49/X35)^B24)))</f>
        <v>4.6103367437192837E-3</v>
      </c>
      <c r="Y49" s="7">
        <f t="shared" si="7"/>
        <v>2.5434710837610338E-2</v>
      </c>
      <c r="Z49" s="13">
        <f>Z35*A49^0.167</f>
        <v>2.5053171190883499E-2</v>
      </c>
      <c r="AA49" s="5">
        <f>AA35</f>
        <v>4.8463069100372069E-3</v>
      </c>
      <c r="AB49" s="5">
        <f>E27*(1-EXP(-((A49/AB35)^B24)))</f>
        <v>9.1532385886969637E-3</v>
      </c>
      <c r="AC49" s="7">
        <f t="shared" si="8"/>
        <v>3.905271668961767E-2</v>
      </c>
      <c r="AD49" s="13">
        <f>AD35*A49^0.167</f>
        <v>3.5052871806217731E-2</v>
      </c>
      <c r="AE49" s="5">
        <f>AE35</f>
        <v>6.7806575685291784E-3</v>
      </c>
      <c r="AF49" s="5">
        <f>E27*(1-EXP(-((A49/AF35)^B24)))</f>
        <v>1.7200223067616233E-2</v>
      </c>
      <c r="AG49" s="7">
        <f t="shared" si="9"/>
        <v>5.9033752442363141E-2</v>
      </c>
      <c r="AI49" s="13">
        <v>7000000</v>
      </c>
      <c r="AJ49" s="20">
        <f>AJ35*AI49^0.167</f>
        <v>4.7077226004446325E-3</v>
      </c>
      <c r="AK49" s="5">
        <f>AK35</f>
        <v>2.1122271598086019E-4</v>
      </c>
      <c r="AL49" s="5">
        <f>E27*(1-EXP(-((AI49/AL35)^B24)))</f>
        <v>5.4921340478672335E-4</v>
      </c>
      <c r="AM49" s="20">
        <f t="shared" si="10"/>
        <v>5.4681587212122157E-3</v>
      </c>
      <c r="AN49" s="7">
        <f>AJ49*AN35^0.67</f>
        <v>2.9588351361487923E-3</v>
      </c>
    </row>
    <row r="50" spans="1:40" ht="15.75" thickBot="1">
      <c r="A50" s="13">
        <v>1000</v>
      </c>
      <c r="B50" s="14">
        <f>B35*A50^0.167</f>
        <v>2.2647706825026089E-2</v>
      </c>
      <c r="C50" s="15">
        <f>C35</f>
        <v>5.627940786601276E-3</v>
      </c>
      <c r="D50" s="15">
        <f>E27*(1-EXP(-((A50/D35)^B24)))</f>
        <v>7.8147522216275231E-3</v>
      </c>
      <c r="E50" s="19">
        <f t="shared" si="2"/>
        <v>3.6090399833254891E-2</v>
      </c>
      <c r="F50" s="14">
        <f>F35*A50^0.167</f>
        <v>2.8690162558388511E-2</v>
      </c>
      <c r="G50" s="15">
        <f>G35</f>
        <v>6.1504298910966407E-3</v>
      </c>
      <c r="H50" s="15">
        <f>E27*(1-EXP(-((A50/H35)^B24)))</f>
        <v>1.2102314567417951E-2</v>
      </c>
      <c r="I50" s="19">
        <f t="shared" si="3"/>
        <v>4.6942907016903103E-2</v>
      </c>
      <c r="J50" s="14">
        <f>J35*A50^0.167</f>
        <v>3.72042224038905E-2</v>
      </c>
      <c r="K50" s="15">
        <f>K35</f>
        <v>6.7806575685291784E-3</v>
      </c>
      <c r="L50" s="15">
        <f>E27*(1-EXP(-((A50/L35)^B24)))</f>
        <v>1.9487583879553207E-2</v>
      </c>
      <c r="M50" s="19">
        <f t="shared" si="4"/>
        <v>6.3472463851972888E-2</v>
      </c>
      <c r="N50" s="14">
        <f>N35*A50^0.167</f>
        <v>4.8230914417621631E-2</v>
      </c>
      <c r="O50" s="15">
        <f>O35</f>
        <v>7.4746501240496822E-3</v>
      </c>
      <c r="P50" s="15">
        <f>E27*(1-EXP(-((A50/P35)^B24)))</f>
        <v>3.1142696575616951E-2</v>
      </c>
      <c r="Q50" s="19">
        <f t="shared" si="5"/>
        <v>8.6848261117288258E-2</v>
      </c>
      <c r="R50" s="14">
        <f>R35*A50^0.167</f>
        <v>1.2515334772788028E-2</v>
      </c>
      <c r="S50" s="15">
        <f>S35</f>
        <v>2.2809830166187635E-3</v>
      </c>
      <c r="T50" s="15">
        <f>E27*(1-EXP(-((A50/T35)^B24)))</f>
        <v>2.48294903073432E-3</v>
      </c>
      <c r="U50" s="19">
        <f t="shared" si="6"/>
        <v>1.7279266820141113E-2</v>
      </c>
      <c r="V50" s="14">
        <f>V35*A50^0.167</f>
        <v>1.8519944570553601E-2</v>
      </c>
      <c r="W50" s="15">
        <f>W35</f>
        <v>3.3753535004116446E-3</v>
      </c>
      <c r="X50" s="15">
        <f>E27*(1-EXP(-((A50/X35)^B24)))</f>
        <v>5.237082229281472E-3</v>
      </c>
      <c r="Y50" s="19">
        <f t="shared" si="7"/>
        <v>2.7132380300246717E-2</v>
      </c>
      <c r="Z50" s="14">
        <f>Z35*A50^0.167</f>
        <v>2.6590795700312281E-2</v>
      </c>
      <c r="AA50" s="15">
        <f>AA35</f>
        <v>4.8463069100372069E-3</v>
      </c>
      <c r="AB50" s="15">
        <f>E27*(1-EXP(-((A50/AB35)^B24)))</f>
        <v>1.0387857244940192E-2</v>
      </c>
      <c r="AC50" s="19">
        <f t="shared" si="8"/>
        <v>4.1824959855289681E-2</v>
      </c>
      <c r="AD50" s="14">
        <f>AD35*A50^0.167</f>
        <v>3.72042224038905E-2</v>
      </c>
      <c r="AE50" s="15">
        <f>AE35</f>
        <v>6.7806575685291784E-3</v>
      </c>
      <c r="AF50" s="15">
        <f>E27*(1-EXP(-((A50/AF35)^B24)))</f>
        <v>1.9487583879553207E-2</v>
      </c>
      <c r="AG50" s="19">
        <f t="shared" si="9"/>
        <v>6.3472463851972888E-2</v>
      </c>
      <c r="AI50" s="13">
        <v>10000000</v>
      </c>
      <c r="AJ50" s="20">
        <f>AJ35*AI50^0.167</f>
        <v>4.9966564682924495E-3</v>
      </c>
      <c r="AK50" s="5">
        <f>AK35</f>
        <v>2.1122271598086019E-4</v>
      </c>
      <c r="AL50" s="5">
        <f>E27*(1-EXP(-((AI50/AL35)^B24)))</f>
        <v>6.2439213508843868E-4</v>
      </c>
      <c r="AM50" s="20">
        <f t="shared" si="10"/>
        <v>5.832271319361748E-3</v>
      </c>
      <c r="AN50" s="7">
        <f>AJ50*AN35^0.67</f>
        <v>3.1404320042673064E-3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6.0028672772181593E-3</v>
      </c>
      <c r="AK51" s="5">
        <f>AK35</f>
        <v>2.1122271598086019E-4</v>
      </c>
      <c r="AL51" s="5">
        <f>E27*(1-EXP(-((AI51/AL35)^B24)))</f>
        <v>9.2688573541956998E-4</v>
      </c>
      <c r="AM51" s="20">
        <f t="shared" si="10"/>
        <v>7.1409757286185899E-3</v>
      </c>
      <c r="AN51" s="7">
        <f>AJ51*AN35^0.67</f>
        <v>3.7728422264713293E-3</v>
      </c>
    </row>
    <row r="52" spans="1:40">
      <c r="AI52" s="13">
        <v>70000000</v>
      </c>
      <c r="AJ52" s="20">
        <f>AJ35*AI52^0.167</f>
        <v>6.9152974356510378E-3</v>
      </c>
      <c r="AK52" s="5">
        <f>AK35</f>
        <v>2.1122271598086019E-4</v>
      </c>
      <c r="AL52" s="5">
        <f>E27*(1-EXP(-((AI52/AL35)^B24)))</f>
        <v>1.2568547678567053E-3</v>
      </c>
      <c r="AM52" s="20">
        <f t="shared" si="10"/>
        <v>8.3833749194886023E-3</v>
      </c>
      <c r="AN52" s="7">
        <f>AJ52*AN35^0.67</f>
        <v>4.346310682704929E-3</v>
      </c>
    </row>
    <row r="53" spans="1:40">
      <c r="AI53" s="13">
        <v>100000000</v>
      </c>
      <c r="AJ53" s="20">
        <f>AJ35*AI53^0.167</f>
        <v>7.33971998663398E-3</v>
      </c>
      <c r="AK53" s="5">
        <f>AK35</f>
        <v>2.1122271598086019E-4</v>
      </c>
      <c r="AL53" s="5">
        <f>E27*(1-EXP(-((AI53/AL35)^B24)))</f>
        <v>1.4286930848603024E-3</v>
      </c>
      <c r="AM53" s="20">
        <f t="shared" si="10"/>
        <v>8.9796357874751421E-3</v>
      </c>
      <c r="AN53" s="7">
        <f>AJ53*AN35^0.67</f>
        <v>4.6130630942220439E-3</v>
      </c>
    </row>
    <row r="54" spans="1:40" ht="15.75" thickBot="1">
      <c r="AI54" s="14">
        <v>300000000</v>
      </c>
      <c r="AJ54" s="21">
        <f>AJ35*AI54^0.167</f>
        <v>8.8177694847142475E-3</v>
      </c>
      <c r="AK54" s="15">
        <f>AK35</f>
        <v>2.1122271598086019E-4</v>
      </c>
      <c r="AL54" s="15">
        <f>E27*(1-EXP(-((AI54/AL35)^B24)))</f>
        <v>2.1196120384831944E-3</v>
      </c>
      <c r="AM54" s="21">
        <f t="shared" si="10"/>
        <v>1.1148604239178302E-2</v>
      </c>
      <c r="AN54" s="19">
        <f>AJ54*AN35^0.67</f>
        <v>5.54202708786813E-3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4" sqref="H14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86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1.4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2.1</v>
      </c>
      <c r="L4" s="11" t="s">
        <v>2</v>
      </c>
      <c r="M4" s="1">
        <v>2.1</v>
      </c>
      <c r="N4" s="11" t="s">
        <v>2</v>
      </c>
      <c r="O4" s="1">
        <v>2.1</v>
      </c>
      <c r="P4" s="11" t="s">
        <v>2</v>
      </c>
      <c r="Q4" s="1">
        <v>2.1</v>
      </c>
      <c r="S4" s="11" t="s">
        <v>2</v>
      </c>
      <c r="T4" s="1">
        <v>1.7</v>
      </c>
      <c r="U4" s="11" t="s">
        <v>2</v>
      </c>
      <c r="V4" s="1">
        <v>1.9</v>
      </c>
      <c r="W4" s="11" t="s">
        <v>2</v>
      </c>
      <c r="X4" s="1">
        <v>2.1</v>
      </c>
      <c r="Y4" s="11" t="s">
        <v>2</v>
      </c>
      <c r="Z4" s="1">
        <v>2.2999999999999998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1.4759351564579727E-3</v>
      </c>
      <c r="F5" s="7">
        <f>AN38</f>
        <v>7.8663671878178285E-4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1.1000000000000001</v>
      </c>
      <c r="D6" s="13">
        <f t="shared" ref="D6:D21" si="0">AI39</f>
        <v>3000</v>
      </c>
      <c r="E6" s="20">
        <f t="shared" ref="E6:F21" si="1">AM39</f>
        <v>1.7287261004733129E-3</v>
      </c>
      <c r="F6" s="7">
        <f t="shared" si="1"/>
        <v>9.4504712265062823E-4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1.9580949745637609E-3</v>
      </c>
      <c r="F7" s="7">
        <f t="shared" si="1"/>
        <v>1.0886933930119894E-3</v>
      </c>
      <c r="J7" s="6">
        <v>1</v>
      </c>
      <c r="K7">
        <v>9.2899999999999996E-3</v>
      </c>
      <c r="L7" s="6">
        <v>1</v>
      </c>
      <c r="M7">
        <v>1.272E-2</v>
      </c>
      <c r="N7" s="6">
        <v>1</v>
      </c>
      <c r="O7">
        <v>1.554E-2</v>
      </c>
      <c r="P7" s="6"/>
      <c r="Q7" s="16"/>
      <c r="S7" s="6">
        <v>1</v>
      </c>
      <c r="T7" s="33">
        <v>5.8586666666666674E-3</v>
      </c>
      <c r="U7" s="6">
        <v>1</v>
      </c>
      <c r="V7" s="33">
        <v>9.0335593220338996E-3</v>
      </c>
      <c r="W7" s="6">
        <v>1</v>
      </c>
      <c r="X7">
        <v>1.554E-2</v>
      </c>
      <c r="Y7" s="6">
        <v>1</v>
      </c>
      <c r="Z7" s="33">
        <v>2.5506181818181799E-2</v>
      </c>
    </row>
    <row r="8" spans="1:26">
      <c r="A8" s="10"/>
      <c r="B8" s="5"/>
      <c r="D8" s="13">
        <f t="shared" si="0"/>
        <v>10000</v>
      </c>
      <c r="E8" s="20">
        <f t="shared" si="1"/>
        <v>2.0648330931026734E-3</v>
      </c>
      <c r="F8" s="7">
        <f t="shared" si="1"/>
        <v>1.1555113471781097E-3</v>
      </c>
      <c r="J8" s="6">
        <v>1.7782800000000001</v>
      </c>
      <c r="K8">
        <v>9.8300000000000002E-3</v>
      </c>
      <c r="L8" s="6">
        <v>1.7782800000000001</v>
      </c>
      <c r="M8">
        <v>1.3310000000000001E-2</v>
      </c>
      <c r="N8" s="6">
        <v>1.7782800000000001</v>
      </c>
      <c r="O8">
        <v>1.6650000000000002E-2</v>
      </c>
      <c r="P8" s="6"/>
      <c r="Q8" s="16"/>
      <c r="S8" s="6">
        <v>1.7782800000000001</v>
      </c>
      <c r="T8" s="33">
        <v>6.3613333333333343E-3</v>
      </c>
      <c r="U8" s="6">
        <v>1.7782800000000001</v>
      </c>
      <c r="V8" s="33">
        <v>9.6650847457627129E-3</v>
      </c>
      <c r="W8" s="6">
        <v>1.7782800000000001</v>
      </c>
      <c r="X8">
        <v>1.6650000000000002E-2</v>
      </c>
      <c r="Y8" s="6">
        <v>1.7782800000000001</v>
      </c>
      <c r="Z8" s="33">
        <v>2.8899999999999999E-2</v>
      </c>
    </row>
    <row r="9" spans="1:26" ht="15.75" thickBot="1">
      <c r="C9" s="5"/>
      <c r="D9" s="13">
        <f t="shared" si="0"/>
        <v>30000</v>
      </c>
      <c r="E9" s="20">
        <f t="shared" si="1"/>
        <v>2.4367795001877849E-3</v>
      </c>
      <c r="F9" s="7">
        <f t="shared" si="1"/>
        <v>1.3882045520732344E-3</v>
      </c>
      <c r="J9" s="6">
        <v>3.16228</v>
      </c>
      <c r="K9">
        <v>1.0030000000000001E-2</v>
      </c>
      <c r="L9" s="6">
        <v>3.16228</v>
      </c>
      <c r="M9">
        <v>1.3690000000000001E-2</v>
      </c>
      <c r="N9" s="6">
        <v>3.16228</v>
      </c>
      <c r="O9">
        <v>1.8020000000000001E-2</v>
      </c>
      <c r="P9" s="6"/>
      <c r="Q9" s="16"/>
      <c r="S9" s="6">
        <v>3.16228</v>
      </c>
      <c r="T9" s="33">
        <v>6.6559999999999996E-3</v>
      </c>
      <c r="U9" s="6">
        <v>3.16228</v>
      </c>
      <c r="V9" s="33">
        <v>1.0854915254237289E-2</v>
      </c>
      <c r="W9" s="6">
        <v>3.16228</v>
      </c>
      <c r="X9">
        <v>1.8020000000000001E-2</v>
      </c>
      <c r="Y9" s="6">
        <v>3.16228</v>
      </c>
      <c r="Z9" s="33">
        <v>3.03869090909091E-2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2.7743771053071365E-3</v>
      </c>
      <c r="F10" s="7">
        <f t="shared" si="1"/>
        <v>1.5992103332925724E-3</v>
      </c>
      <c r="J10" s="6">
        <v>5.6234099999999998</v>
      </c>
      <c r="K10">
        <v>1.051E-2</v>
      </c>
      <c r="L10" s="6">
        <v>5.6234099999999998</v>
      </c>
      <c r="M10">
        <v>1.409E-2</v>
      </c>
      <c r="N10" s="6">
        <v>5.6234099999999998</v>
      </c>
      <c r="O10">
        <v>1.9089999999999999E-2</v>
      </c>
      <c r="P10" s="6"/>
      <c r="Q10" s="16"/>
      <c r="S10" s="6">
        <v>5.6234099999999998</v>
      </c>
      <c r="T10" s="33">
        <v>7.0546666666666657E-3</v>
      </c>
      <c r="U10" s="6">
        <v>5.6234099999999998</v>
      </c>
      <c r="V10" s="33">
        <v>1.1312542372881356E-2</v>
      </c>
      <c r="W10" s="6">
        <v>5.6234099999999998</v>
      </c>
      <c r="X10">
        <v>1.9089999999999999E-2</v>
      </c>
      <c r="Y10" s="6">
        <v>5.6234099999999998</v>
      </c>
      <c r="Z10" s="33">
        <v>3.3200727272727298E-2</v>
      </c>
    </row>
    <row r="11" spans="1:26">
      <c r="A11" s="29" t="s">
        <v>70</v>
      </c>
      <c r="B11" s="7">
        <v>45000000000</v>
      </c>
      <c r="D11" s="13">
        <f t="shared" si="0"/>
        <v>100000</v>
      </c>
      <c r="E11" s="20">
        <f t="shared" si="1"/>
        <v>2.9315175583482034E-3</v>
      </c>
      <c r="F11" s="7">
        <f t="shared" si="1"/>
        <v>1.6973609819855907E-3</v>
      </c>
      <c r="J11" s="6">
        <v>10</v>
      </c>
      <c r="K11">
        <v>1.125E-2</v>
      </c>
      <c r="L11" s="6">
        <v>10</v>
      </c>
      <c r="M11">
        <v>1.5480000000000001E-2</v>
      </c>
      <c r="N11" s="6">
        <v>10</v>
      </c>
      <c r="O11">
        <v>2.0709999999999999E-2</v>
      </c>
      <c r="P11" s="6"/>
      <c r="Q11" s="16"/>
      <c r="S11" s="6">
        <v>10</v>
      </c>
      <c r="T11" s="33">
        <v>7.7999999999999996E-3</v>
      </c>
      <c r="U11" s="6">
        <v>10</v>
      </c>
      <c r="V11" s="33">
        <v>1.2355932203389831E-2</v>
      </c>
      <c r="W11" s="6">
        <v>10</v>
      </c>
      <c r="X11">
        <v>2.0709999999999999E-2</v>
      </c>
      <c r="Y11" s="6">
        <v>10</v>
      </c>
      <c r="Z11" s="33">
        <v>3.4626181818181799E-2</v>
      </c>
    </row>
    <row r="12" spans="1:26">
      <c r="A12" s="29" t="s">
        <v>73</v>
      </c>
      <c r="B12" s="7">
        <v>5500000000</v>
      </c>
      <c r="D12" s="13">
        <f t="shared" si="0"/>
        <v>300000</v>
      </c>
      <c r="E12" s="20">
        <f t="shared" si="1"/>
        <v>3.4792885495051259E-3</v>
      </c>
      <c r="F12" s="7">
        <f t="shared" si="1"/>
        <v>2.0391701452852078E-3</v>
      </c>
      <c r="J12" s="6">
        <v>17.782789999999999</v>
      </c>
      <c r="K12">
        <v>1.123E-2</v>
      </c>
      <c r="L12" s="6">
        <v>17.782789999999999</v>
      </c>
      <c r="M12">
        <v>1.61E-2</v>
      </c>
      <c r="N12" s="6">
        <v>17.782789999999999</v>
      </c>
      <c r="O12">
        <v>2.2200000000000001E-2</v>
      </c>
      <c r="P12" s="6"/>
      <c r="Q12" s="16"/>
      <c r="S12" s="6">
        <v>17.782789999999999</v>
      </c>
      <c r="T12" s="33">
        <v>8.4933333333333319E-3</v>
      </c>
      <c r="U12" s="6">
        <v>17.782789999999999</v>
      </c>
      <c r="V12" s="33">
        <v>1.4085762711864408E-2</v>
      </c>
      <c r="W12" s="6">
        <v>17.782789999999999</v>
      </c>
      <c r="X12">
        <v>2.2200000000000001E-2</v>
      </c>
      <c r="Y12" s="6">
        <v>17.782789999999999</v>
      </c>
      <c r="Z12" s="33">
        <v>3.6788000000000001E-2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3.9767330557472971E-3</v>
      </c>
      <c r="F13" s="7">
        <f t="shared" si="1"/>
        <v>2.3491220820530661E-3</v>
      </c>
      <c r="J13" s="6">
        <v>31.622779999999999</v>
      </c>
      <c r="K13">
        <v>1.201E-2</v>
      </c>
      <c r="L13" s="6">
        <v>31.622779999999999</v>
      </c>
      <c r="M13">
        <v>1.7510000000000001E-2</v>
      </c>
      <c r="N13" s="6">
        <v>31.622779999999999</v>
      </c>
      <c r="O13">
        <v>2.3429999999999999E-2</v>
      </c>
      <c r="P13" s="6"/>
      <c r="Q13" s="16"/>
      <c r="S13" s="6">
        <v>31.622779999999999</v>
      </c>
      <c r="T13" s="33">
        <v>8.8313333333333334E-3</v>
      </c>
      <c r="U13" s="6">
        <v>31.622779999999999</v>
      </c>
      <c r="V13" s="33">
        <v>1.5275593220338984E-2</v>
      </c>
      <c r="W13" s="6">
        <v>31.622779999999999</v>
      </c>
      <c r="X13">
        <v>2.3429999999999999E-2</v>
      </c>
      <c r="Y13" s="6">
        <v>31.622779999999999</v>
      </c>
      <c r="Z13" s="33">
        <v>3.9065818181818202E-2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4.2083625809279848E-3</v>
      </c>
      <c r="F14" s="7">
        <f t="shared" si="1"/>
        <v>2.493298149086031E-3</v>
      </c>
      <c r="J14" s="6">
        <v>56.23413</v>
      </c>
      <c r="K14">
        <v>1.303E-2</v>
      </c>
      <c r="L14" s="6">
        <v>56.23413</v>
      </c>
      <c r="M14">
        <v>1.9220000000000001E-2</v>
      </c>
      <c r="N14" s="6">
        <v>56.23413</v>
      </c>
      <c r="O14">
        <v>2.5049999999999999E-2</v>
      </c>
      <c r="P14" s="6"/>
      <c r="Q14" s="16"/>
      <c r="S14" s="6">
        <v>56.23413</v>
      </c>
      <c r="T14" s="33">
        <v>9.351333333333333E-3</v>
      </c>
      <c r="U14" s="6">
        <v>56.23413</v>
      </c>
      <c r="V14" s="33">
        <v>1.6355593220338985E-2</v>
      </c>
      <c r="W14" s="6">
        <v>56.23413</v>
      </c>
      <c r="X14">
        <v>2.5049999999999999E-2</v>
      </c>
      <c r="Y14" s="6">
        <v>56.23413</v>
      </c>
      <c r="Z14" s="33">
        <v>4.2691636363636397E-2</v>
      </c>
    </row>
    <row r="15" spans="1:26" ht="15.75" thickBot="1">
      <c r="D15" s="13">
        <f t="shared" si="0"/>
        <v>3000000</v>
      </c>
      <c r="E15" s="20">
        <f t="shared" si="1"/>
        <v>5.0162255187958648E-3</v>
      </c>
      <c r="F15" s="7">
        <f t="shared" si="1"/>
        <v>2.9953906109963036E-3</v>
      </c>
      <c r="J15" s="6">
        <v>100</v>
      </c>
      <c r="K15">
        <v>1.4330000000000001E-2</v>
      </c>
      <c r="L15" s="6">
        <v>100</v>
      </c>
      <c r="M15">
        <v>2.0570000000000001E-2</v>
      </c>
      <c r="N15" s="6">
        <v>100</v>
      </c>
      <c r="O15">
        <v>2.6970000000000001E-2</v>
      </c>
      <c r="P15" s="6"/>
      <c r="Q15" s="16"/>
      <c r="S15" s="6">
        <v>100</v>
      </c>
      <c r="T15" s="33">
        <v>9.8453333333333327E-3</v>
      </c>
      <c r="U15" s="6">
        <v>100</v>
      </c>
      <c r="V15" s="33">
        <v>1.7627796610169492E-2</v>
      </c>
      <c r="W15" s="6">
        <v>100</v>
      </c>
      <c r="X15">
        <v>2.6970000000000001E-2</v>
      </c>
      <c r="Y15" s="6">
        <v>100</v>
      </c>
      <c r="Z15" s="33">
        <v>4.5929090909090899E-2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5.7504587118392785E-3</v>
      </c>
      <c r="F16" s="7">
        <f t="shared" si="1"/>
        <v>3.4506871557212215E-3</v>
      </c>
      <c r="J16" s="6">
        <v>177.82794000000001</v>
      </c>
      <c r="K16">
        <v>1.538E-2</v>
      </c>
      <c r="L16" s="6">
        <v>177.82794000000001</v>
      </c>
      <c r="M16">
        <v>2.1420000000000002E-2</v>
      </c>
      <c r="N16" s="6">
        <v>177.82794000000001</v>
      </c>
      <c r="O16">
        <v>2.887E-2</v>
      </c>
      <c r="P16" s="6"/>
      <c r="Q16" s="16"/>
      <c r="S16" s="6">
        <v>177.82794000000001</v>
      </c>
      <c r="T16" s="33">
        <v>1.0625333333333332E-2</v>
      </c>
      <c r="U16" s="6">
        <v>177.82794000000001</v>
      </c>
      <c r="V16" s="33">
        <v>1.8799322033898305E-2</v>
      </c>
      <c r="W16" s="6">
        <v>177.82794000000001</v>
      </c>
      <c r="X16">
        <v>2.887E-2</v>
      </c>
      <c r="Y16" s="6">
        <v>177.82794000000001</v>
      </c>
      <c r="Z16" s="33">
        <v>4.8945090909090903E-2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6.0925417777744689E-3</v>
      </c>
      <c r="F17" s="7">
        <f t="shared" si="1"/>
        <v>3.662471169193287E-3</v>
      </c>
      <c r="J17" s="6">
        <v>316.22777000000002</v>
      </c>
      <c r="K17">
        <v>1.661E-2</v>
      </c>
      <c r="L17" s="6">
        <v>316.22777000000002</v>
      </c>
      <c r="M17">
        <v>2.2689999999999998E-2</v>
      </c>
      <c r="N17" s="6">
        <v>316.22777000000002</v>
      </c>
      <c r="O17">
        <v>3.0689999999999999E-2</v>
      </c>
      <c r="P17" s="6"/>
      <c r="Q17" s="16"/>
      <c r="S17" s="6">
        <v>316.22777000000002</v>
      </c>
      <c r="T17" s="33">
        <v>1.1933999999999998E-2</v>
      </c>
      <c r="U17" s="6">
        <v>316.22777000000002</v>
      </c>
      <c r="V17" s="33">
        <v>2.0236271186440682E-2</v>
      </c>
      <c r="W17" s="6">
        <v>316.22777000000002</v>
      </c>
      <c r="X17">
        <v>3.0689999999999999E-2</v>
      </c>
      <c r="Y17" s="6">
        <v>316.22777000000002</v>
      </c>
      <c r="Z17" s="33">
        <v>5.2896000000000006E-2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7.2866249946785993E-3</v>
      </c>
      <c r="F18" s="7">
        <f t="shared" si="1"/>
        <v>4.4000079803001848E-3</v>
      </c>
      <c r="J18" s="6">
        <v>562.34132999999997</v>
      </c>
      <c r="K18">
        <v>1.7850000000000001E-2</v>
      </c>
      <c r="L18" s="6">
        <v>562.34132999999997</v>
      </c>
      <c r="M18">
        <v>2.4250000000000001E-2</v>
      </c>
      <c r="N18" s="6">
        <v>562.34132999999997</v>
      </c>
      <c r="O18">
        <v>3.286E-2</v>
      </c>
      <c r="P18" s="6"/>
      <c r="Q18" s="16"/>
      <c r="S18" s="6">
        <v>562.34132999999997</v>
      </c>
      <c r="T18" s="33">
        <v>1.2558E-2</v>
      </c>
      <c r="U18" s="6">
        <v>562.34132999999997</v>
      </c>
      <c r="V18" s="33">
        <v>2.0904406779661017E-2</v>
      </c>
      <c r="W18" s="6">
        <v>562.34132999999997</v>
      </c>
      <c r="X18">
        <v>3.286E-2</v>
      </c>
      <c r="Y18" s="6">
        <v>562.34132999999997</v>
      </c>
      <c r="Z18" s="33">
        <v>5.7910181818181798E-2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8.37322880834406E-3</v>
      </c>
      <c r="F19" s="7">
        <f t="shared" si="1"/>
        <v>5.0688050389670752E-3</v>
      </c>
      <c r="J19" s="6">
        <v>961.33309999999994</v>
      </c>
      <c r="K19">
        <v>1.8890000000000001E-2</v>
      </c>
      <c r="L19" s="6">
        <v>961.33309999999994</v>
      </c>
      <c r="M19">
        <v>2.6890000000000001E-2</v>
      </c>
      <c r="N19" s="6">
        <v>961.33309999999994</v>
      </c>
      <c r="O19">
        <v>3.6150000000000002E-2</v>
      </c>
      <c r="P19" s="6"/>
      <c r="Q19" s="16"/>
      <c r="S19" s="6">
        <v>961.33309999999994</v>
      </c>
      <c r="T19" s="33">
        <v>1.3225333333333332E-2</v>
      </c>
      <c r="U19" s="6">
        <v>961.33309999999994</v>
      </c>
      <c r="V19" s="33">
        <v>2.1600000000000001E-2</v>
      </c>
      <c r="W19" s="6">
        <v>961.33309999999994</v>
      </c>
      <c r="X19">
        <v>3.6150000000000002E-2</v>
      </c>
      <c r="Y19" s="6">
        <v>961.33309999999994</v>
      </c>
      <c r="Z19" s="33">
        <v>6.21581818181818E-2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8.8799283297733376E-3</v>
      </c>
      <c r="F20" s="7">
        <f t="shared" si="1"/>
        <v>5.3799001415410774E-3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1.0650871396664397E-2</v>
      </c>
      <c r="F21" s="19">
        <f t="shared" si="1"/>
        <v>6.4632873441056614E-3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2.9204693611473271E-3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6.4899319136607266E-14</v>
      </c>
      <c r="C26" s="5"/>
      <c r="D26" s="5" t="s">
        <v>75</v>
      </c>
      <c r="E26" s="7">
        <f>B26*B12</f>
        <v>3.5694625525133994E-4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0.20118788932348253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2.1</v>
      </c>
      <c r="C32" s="5">
        <f>B32</f>
        <v>2.1</v>
      </c>
      <c r="D32" s="5">
        <f>B32</f>
        <v>2.1</v>
      </c>
      <c r="E32" s="2"/>
      <c r="F32" s="6">
        <f>M4/(B4+B5)*B4</f>
        <v>2.1</v>
      </c>
      <c r="G32" s="5">
        <f>F32</f>
        <v>2.1</v>
      </c>
      <c r="H32" s="5">
        <f>F32</f>
        <v>2.1</v>
      </c>
      <c r="I32" s="2"/>
      <c r="J32" s="6">
        <f>O4/(B4+B5)*B4</f>
        <v>2.1</v>
      </c>
      <c r="K32" s="5">
        <f>J32</f>
        <v>2.1</v>
      </c>
      <c r="L32" s="5">
        <f>J32</f>
        <v>2.1</v>
      </c>
      <c r="M32" s="2"/>
      <c r="N32" s="6">
        <f>Q4/(B4+B5)*B4</f>
        <v>2.1</v>
      </c>
      <c r="O32" s="5">
        <f>N32</f>
        <v>2.1</v>
      </c>
      <c r="P32" s="5">
        <f>N32</f>
        <v>2.1</v>
      </c>
      <c r="Q32" s="2"/>
      <c r="R32" s="6">
        <f>T4/(B4+B5)*B4</f>
        <v>1.7000000000000002</v>
      </c>
      <c r="S32" s="5">
        <f>R32</f>
        <v>1.7000000000000002</v>
      </c>
      <c r="T32" s="5">
        <f>R32</f>
        <v>1.7000000000000002</v>
      </c>
      <c r="U32" s="2"/>
      <c r="V32" s="6">
        <f>V4/(B4+B5)*B4</f>
        <v>1.9</v>
      </c>
      <c r="W32" s="5">
        <f>V32</f>
        <v>1.9</v>
      </c>
      <c r="X32" s="5">
        <f>V32</f>
        <v>1.9</v>
      </c>
      <c r="Y32" s="2"/>
      <c r="Z32" s="6">
        <f>X4/(B4+B5)*B4</f>
        <v>2.1</v>
      </c>
      <c r="AA32" s="5">
        <f>Z32</f>
        <v>2.1</v>
      </c>
      <c r="AB32" s="5">
        <f>Z32</f>
        <v>2.1</v>
      </c>
      <c r="AC32" s="2"/>
      <c r="AD32" s="6">
        <f>Z4/(B4+B5)*B4</f>
        <v>2.2999999999999998</v>
      </c>
      <c r="AE32" s="5">
        <f>AD32</f>
        <v>2.2999999999999998</v>
      </c>
      <c r="AF32" s="5">
        <f>AD32</f>
        <v>2.2999999999999998</v>
      </c>
      <c r="AG32" s="2"/>
      <c r="AI32" s="6"/>
      <c r="AJ32" s="5">
        <f>B6/(B4+B5)*B4</f>
        <v>1.1000000000000001</v>
      </c>
      <c r="AK32" s="5">
        <f>AJ32</f>
        <v>1.1000000000000001</v>
      </c>
      <c r="AL32" s="5">
        <f>AJ32</f>
        <v>1.1000000000000001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5.6783910438313679E-3</v>
      </c>
      <c r="C35" s="5">
        <f>E26*(C32^B13)*EXP(-B20*C33)</f>
        <v>4.0451299458452265E-3</v>
      </c>
      <c r="D35" s="5">
        <f>B23*(D32^(-B22/B24))*EXP(B21*D33/B24)</f>
        <v>108088584377.62029</v>
      </c>
      <c r="E35" s="2"/>
      <c r="F35" s="6">
        <f>E25*(F32^B13)*EXP(-B27*F33)</f>
        <v>7.1933976970064255E-3</v>
      </c>
      <c r="G35" s="5">
        <f>E26*(G32^B13)*EXP(-B20*G33)</f>
        <v>4.4206734000343424E-3</v>
      </c>
      <c r="H35" s="5">
        <f>B23*(H32^(-B22/B24))*EXP(B21*H33/B24)</f>
        <v>31497819012.533138</v>
      </c>
      <c r="I35" s="2"/>
      <c r="J35" s="6">
        <f>E25*(J32^B13)*EXP(-B27*J33)</f>
        <v>9.3281021748972941E-3</v>
      </c>
      <c r="K35" s="5">
        <f>E26*(K32^B13)*EXP(-B20*K33)</f>
        <v>4.8736548629438698E-3</v>
      </c>
      <c r="L35" s="5">
        <f>B23*(L32^(-B22/B24))*EXP(B21*L33/B24)</f>
        <v>8125668330.1973372</v>
      </c>
      <c r="M35" s="2"/>
      <c r="N35" s="6">
        <f>E25*(N32^B13)*EXP(-B27*N33)</f>
        <v>1.2092791317935316E-2</v>
      </c>
      <c r="O35" s="5">
        <f>E26*(O32^B13)*EXP(-B20*O33)</f>
        <v>5.37246787021877E-3</v>
      </c>
      <c r="P35" s="5">
        <f>B23*(P32^(-B22/B24))*EXP(B21*P33/B24)</f>
        <v>2099396264.6210921</v>
      </c>
      <c r="Q35" s="2"/>
      <c r="R35" s="6">
        <f>E25*(R32^B13)*EXP(-B27*R33)</f>
        <v>3.4551948179554841E-3</v>
      </c>
      <c r="S35" s="5">
        <f>E26*(S32^B13)*EXP(-B20*S33)</f>
        <v>1.8052361253357108E-3</v>
      </c>
      <c r="T35" s="5">
        <f>B23*(T32^(-B22/B24))*EXP(B21*T33/B24)</f>
        <v>1599994262905.5586</v>
      </c>
      <c r="U35" s="2"/>
      <c r="V35" s="6">
        <f>E25*(V32^B13)*EXP(-B27*V33)</f>
        <v>5.8277985852768508E-3</v>
      </c>
      <c r="W35" s="5">
        <f>E26*(W32^B13)*EXP(-B20*W33)</f>
        <v>3.0448507512949334E-3</v>
      </c>
      <c r="X35" s="5">
        <f>B23*(X32^(-B22/B24))*EXP(B21*X33/B24)</f>
        <v>99197661932.259323</v>
      </c>
      <c r="Y35" s="2"/>
      <c r="Z35" s="6">
        <f>E25*(Z32^B13)*EXP(-B27*Z33)</f>
        <v>9.3281021748972941E-3</v>
      </c>
      <c r="AA35" s="5">
        <f>E26*(AA32^B13)*EXP(-B20*AA33)</f>
        <v>4.8736548629438698E-3</v>
      </c>
      <c r="AB35" s="5">
        <f>B23*(AB32^(-B22/B24))*EXP(B21*AB33/B24)</f>
        <v>8125668330.1973372</v>
      </c>
      <c r="AC35" s="2"/>
      <c r="AD35" s="6">
        <f>E25*(AD32^B13)*EXP(-B27*AD33)</f>
        <v>1.4304854292624096E-2</v>
      </c>
      <c r="AE35" s="5">
        <f>E26*(AE32^B13)*EXP(-B20*AE33)</f>
        <v>7.4738592459423318E-3</v>
      </c>
      <c r="AF35" s="5">
        <f>B23*(AF32^(-B22/B24))*EXP(B21*AF33/B24)</f>
        <v>835883128.3572377</v>
      </c>
      <c r="AG35" s="2"/>
      <c r="AI35" s="6"/>
      <c r="AJ35" s="5">
        <f>E25*(AJ32^B13)*EXP(-B27*AJ33)</f>
        <v>3.9487924869802935E-4</v>
      </c>
      <c r="AK35" s="5">
        <f>E26*(AK32^B13)*EXP(-B20*AK33)</f>
        <v>2.2279597368098742E-4</v>
      </c>
      <c r="AL35" s="5">
        <f>B23*(AL32^(-B22/B24))*EXP(B21*AL33/B24)</f>
        <v>1.6187072924623046E+17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5.6783910438313679E-3</v>
      </c>
      <c r="C38" s="5">
        <f>C35</f>
        <v>4.0451299458452265E-3</v>
      </c>
      <c r="D38" s="5">
        <f>E27*(1-EXP(-((A38/D35)^B24)))</f>
        <v>2.1449538077141133E-5</v>
      </c>
      <c r="E38" s="7">
        <f>B38+C38+D38</f>
        <v>9.7449705277537352E-3</v>
      </c>
      <c r="F38" s="13">
        <f>F35*A38^0.167</f>
        <v>7.1933976970064255E-3</v>
      </c>
      <c r="G38" s="5">
        <f>G35</f>
        <v>4.4206734000343424E-3</v>
      </c>
      <c r="H38" s="5">
        <f>E27*(1-EXP(-((A38/H35)^B24)))</f>
        <v>3.3433725473423221E-5</v>
      </c>
      <c r="I38" s="7">
        <f>F38+G38+H38</f>
        <v>1.1647504822514192E-2</v>
      </c>
      <c r="J38" s="13">
        <f>J35*A38^0.167</f>
        <v>9.3281021748972941E-3</v>
      </c>
      <c r="K38" s="5">
        <f>K35</f>
        <v>4.8736548629438698E-3</v>
      </c>
      <c r="L38" s="5">
        <f>E27*(1-EXP(-((A38/L35)^B24)))</f>
        <v>5.4449486219137591E-5</v>
      </c>
      <c r="M38" s="7">
        <f>J38+K38+L38</f>
        <v>1.4256206524060301E-2</v>
      </c>
      <c r="N38" s="13">
        <f>N35*A38^0.167</f>
        <v>1.2092791317935316E-2</v>
      </c>
      <c r="O38" s="5">
        <f>O35</f>
        <v>5.37246787021877E-3</v>
      </c>
      <c r="P38" s="5">
        <f>E27*(1-EXP(-((A38/P35)^B24)))</f>
        <v>8.8624168046017731E-5</v>
      </c>
      <c r="Q38" s="7">
        <f>N38+O38+P38</f>
        <v>1.7553883356200103E-2</v>
      </c>
      <c r="R38" s="13">
        <f>R35*A38^0.167</f>
        <v>3.4551948179554841E-3</v>
      </c>
      <c r="S38" s="5">
        <f>S35</f>
        <v>1.8052361253357108E-3</v>
      </c>
      <c r="T38" s="5">
        <f>E27*(1-EXP(-((A38/T35)^B24)))</f>
        <v>8.1303721668619815E-6</v>
      </c>
      <c r="U38" s="7">
        <f>R38+S38+T38</f>
        <v>5.268561315458057E-3</v>
      </c>
      <c r="V38" s="13">
        <f>V35*A38^0.167</f>
        <v>5.8277985852768508E-3</v>
      </c>
      <c r="W38" s="5">
        <f>W35</f>
        <v>3.0448507512949334E-3</v>
      </c>
      <c r="X38" s="5">
        <f>E27*(1-EXP(-((A38/X35)^B24)))</f>
        <v>2.2122664790126793E-5</v>
      </c>
      <c r="Y38" s="7">
        <f>V38+W38+X38</f>
        <v>8.894772001361911E-3</v>
      </c>
      <c r="Z38" s="13">
        <f>Z35*A38^0.167</f>
        <v>9.3281021748972941E-3</v>
      </c>
      <c r="AA38" s="5">
        <f>AA35</f>
        <v>4.8736548629438698E-3</v>
      </c>
      <c r="AB38" s="5">
        <f>E27*(1-EXP(-((A38/AB35)^B24)))</f>
        <v>5.4449486219137591E-5</v>
      </c>
      <c r="AC38" s="7">
        <f>Z38+AA38+AB38</f>
        <v>1.4256206524060301E-2</v>
      </c>
      <c r="AD38" s="13">
        <f>AD35*A38^0.167</f>
        <v>1.4304854292624096E-2</v>
      </c>
      <c r="AE38" s="5">
        <f>AE35</f>
        <v>7.4738592459423318E-3</v>
      </c>
      <c r="AF38" s="5">
        <f>E27*(1-EXP(-((A38/AF35)^B24)))</f>
        <v>1.2345143844912554E-4</v>
      </c>
      <c r="AG38" s="7">
        <f>AD38+AE38+AF38</f>
        <v>2.190216497701555E-2</v>
      </c>
      <c r="AI38" s="13">
        <v>1000</v>
      </c>
      <c r="AJ38" s="20">
        <f>AJ35*AI38^0.167</f>
        <v>1.2515964185043325E-3</v>
      </c>
      <c r="AK38" s="5">
        <f>AK35</f>
        <v>2.2279597368098742E-4</v>
      </c>
      <c r="AL38" s="5">
        <f>E27*(1-EXP(-((AI38/AL35)^B24)))</f>
        <v>1.5427642726527482E-6</v>
      </c>
      <c r="AM38" s="20">
        <f>AJ38+AK38+AL38</f>
        <v>1.4759351564579727E-3</v>
      </c>
      <c r="AN38" s="7">
        <f>AJ38*AN35^0.67</f>
        <v>7.8663671878178285E-4</v>
      </c>
    </row>
    <row r="39" spans="1:40">
      <c r="A39" s="13">
        <v>2</v>
      </c>
      <c r="B39" s="13">
        <f>B35*A39^0.167</f>
        <v>6.3752512678203945E-3</v>
      </c>
      <c r="C39" s="5">
        <f>C35</f>
        <v>4.0451299458452265E-3</v>
      </c>
      <c r="D39" s="5">
        <f>E27*(1-EXP(-((A39/D35)^B24)))</f>
        <v>2.7528476723989662E-5</v>
      </c>
      <c r="E39" s="7">
        <f t="shared" ref="E39:E50" si="2">B39+C39+D39</f>
        <v>1.044790969038961E-2</v>
      </c>
      <c r="F39" s="13">
        <f>F35*A39^0.167</f>
        <v>8.0761816919240736E-3</v>
      </c>
      <c r="G39" s="5">
        <f>G35</f>
        <v>4.4206734000343424E-3</v>
      </c>
      <c r="H39" s="5">
        <f>E27*(1-EXP(-((A39/H35)^B24)))</f>
        <v>4.2908698557195274E-5</v>
      </c>
      <c r="I39" s="7">
        <f t="shared" ref="I39:I50" si="3">F39+G39+H39</f>
        <v>1.2539763790515612E-2</v>
      </c>
      <c r="J39" s="13">
        <f>J35*A39^0.167</f>
        <v>1.047286013904861E-2</v>
      </c>
      <c r="K39" s="5">
        <f>K35</f>
        <v>4.8736548629438698E-3</v>
      </c>
      <c r="L39" s="5">
        <f>E27*(1-EXP(-((A39/L35)^B24)))</f>
        <v>6.987920035632711E-5</v>
      </c>
      <c r="M39" s="7">
        <f t="shared" ref="M39:M50" si="4">J39+K39+L39</f>
        <v>1.5416394202348808E-2</v>
      </c>
      <c r="N39" s="13">
        <f>N35*A39^0.167</f>
        <v>1.3576835865311722E-2</v>
      </c>
      <c r="O39" s="5">
        <f>O35</f>
        <v>5.37246787021877E-3</v>
      </c>
      <c r="P39" s="5">
        <f>E27*(1-EXP(-((A39/P35)^B24)))</f>
        <v>1.1373545127254568E-4</v>
      </c>
      <c r="Q39" s="7">
        <f t="shared" ref="Q39:Q50" si="5">N39+O39+P39</f>
        <v>1.9063039186803039E-2</v>
      </c>
      <c r="R39" s="13">
        <f>R35*A39^0.167</f>
        <v>3.8792212395563435E-3</v>
      </c>
      <c r="S39" s="5">
        <f>S35</f>
        <v>1.8052361253357108E-3</v>
      </c>
      <c r="T39" s="5">
        <f>E27*(1-EXP(-((A39/T35)^B24)))</f>
        <v>1.0434670436756081E-5</v>
      </c>
      <c r="U39" s="7">
        <f t="shared" ref="U39:U50" si="6">R39+S39+T39</f>
        <v>5.6948920353288102E-3</v>
      </c>
      <c r="V39" s="13">
        <f>V35*A39^0.167</f>
        <v>6.5429943152205891E-3</v>
      </c>
      <c r="W39" s="5">
        <f>W35</f>
        <v>3.0448507512949334E-3</v>
      </c>
      <c r="X39" s="5">
        <f>E27*(1-EXP(-((A39/X35)^B24)))</f>
        <v>2.8392358464162052E-5</v>
      </c>
      <c r="Y39" s="7">
        <f t="shared" ref="Y39:Y50" si="7">V39+W39+X39</f>
        <v>9.6162374249796848E-3</v>
      </c>
      <c r="Z39" s="13">
        <f>Z35*A39^0.167</f>
        <v>1.047286013904861E-2</v>
      </c>
      <c r="AA39" s="5">
        <f>AA35</f>
        <v>4.8736548629438698E-3</v>
      </c>
      <c r="AB39" s="5">
        <f>E27*(1-EXP(-((A39/AB35)^B24)))</f>
        <v>6.987920035632711E-5</v>
      </c>
      <c r="AC39" s="7">
        <f t="shared" ref="AC39:AC50" si="8">Z39+AA39+AB39</f>
        <v>1.5416394202348808E-2</v>
      </c>
      <c r="AD39" s="13">
        <f>AD35*A39^0.167</f>
        <v>1.6060366353970686E-2</v>
      </c>
      <c r="AE39" s="5">
        <f>AE35</f>
        <v>7.4738592459423318E-3</v>
      </c>
      <c r="AF39" s="5">
        <f>E27*(1-EXP(-((A39/AF35)^B24)))</f>
        <v>1.5842699366482526E-4</v>
      </c>
      <c r="AG39" s="7">
        <f t="shared" ref="AG39:AG50" si="9">AD39+AE39+AF39</f>
        <v>2.3692652593577841E-2</v>
      </c>
      <c r="AI39" s="13">
        <v>3000</v>
      </c>
      <c r="AJ39" s="20">
        <f>AJ35*AI39^0.167</f>
        <v>1.5036389298723682E-3</v>
      </c>
      <c r="AK39" s="5">
        <f>AK35</f>
        <v>2.2279597368098742E-4</v>
      </c>
      <c r="AL39" s="5">
        <f>E27*(1-EXP(-((AI39/AL35)^B24)))</f>
        <v>2.2911969199572189E-6</v>
      </c>
      <c r="AM39" s="20">
        <f t="shared" ref="AM39:AM54" si="10">AJ39+AK39+AL39</f>
        <v>1.7287261004733129E-3</v>
      </c>
      <c r="AN39" s="7">
        <f>AJ39*AN35^0.67</f>
        <v>9.4504712265062823E-4</v>
      </c>
    </row>
    <row r="40" spans="1:40">
      <c r="A40" s="13">
        <v>4</v>
      </c>
      <c r="B40" s="13">
        <f>B35*A40^0.167</f>
        <v>7.157631169483889E-3</v>
      </c>
      <c r="C40" s="5">
        <f>C35</f>
        <v>4.0451299458452265E-3</v>
      </c>
      <c r="D40" s="5">
        <f>E27*(1-EXP(-((A40/D35)^B24)))</f>
        <v>3.5330074843157254E-5</v>
      </c>
      <c r="E40" s="7">
        <f t="shared" si="2"/>
        <v>1.1238091190172274E-2</v>
      </c>
      <c r="F40" s="13">
        <f>F35*A40^0.167</f>
        <v>9.0673021940818367E-3</v>
      </c>
      <c r="G40" s="5">
        <f>G35</f>
        <v>4.4206734000343424E-3</v>
      </c>
      <c r="H40" s="5">
        <f>E27*(1-EXP(-((A40/H35)^B24)))</f>
        <v>5.5068470430246287E-5</v>
      </c>
      <c r="I40" s="7">
        <f t="shared" si="3"/>
        <v>1.3543044064546426E-2</v>
      </c>
      <c r="J40" s="13">
        <f>J35*A40^0.167</f>
        <v>1.1758104428490663E-2</v>
      </c>
      <c r="K40" s="5">
        <f>K35</f>
        <v>4.8736548629438698E-3</v>
      </c>
      <c r="L40" s="5">
        <f>E27*(1-EXP(-((A40/L35)^B24)))</f>
        <v>8.9680360644872441E-5</v>
      </c>
      <c r="M40" s="7">
        <f t="shared" si="4"/>
        <v>1.6721439652079405E-2</v>
      </c>
      <c r="N40" s="13">
        <f>N35*A40^0.167</f>
        <v>1.5243004469962747E-2</v>
      </c>
      <c r="O40" s="5">
        <f>O35</f>
        <v>5.37246787021877E-3</v>
      </c>
      <c r="P40" s="5">
        <f>E27*(1-EXP(-((A40/P35)^B24)))</f>
        <v>1.4595932786302097E-4</v>
      </c>
      <c r="Q40" s="7">
        <f t="shared" si="5"/>
        <v>2.076143166804454E-2</v>
      </c>
      <c r="R40" s="13">
        <f>R35*A40^0.167</f>
        <v>4.3552847866128444E-3</v>
      </c>
      <c r="S40" s="5">
        <f>S35</f>
        <v>1.8052361253357108E-3</v>
      </c>
      <c r="T40" s="5">
        <f>E27*(1-EXP(-((A40/T35)^B24)))</f>
        <v>1.3392027837918875E-5</v>
      </c>
      <c r="U40" s="7">
        <f t="shared" si="6"/>
        <v>6.1739129397864736E-3</v>
      </c>
      <c r="V40" s="13">
        <f>V35*A40^0.167</f>
        <v>7.3459598822039956E-3</v>
      </c>
      <c r="W40" s="5">
        <f>W35</f>
        <v>3.0448507512949334E-3</v>
      </c>
      <c r="X40" s="5">
        <f>E27*(1-EXP(-((A40/X35)^B24)))</f>
        <v>3.6438759366407576E-5</v>
      </c>
      <c r="Y40" s="7">
        <f t="shared" si="7"/>
        <v>1.0427249392865337E-2</v>
      </c>
      <c r="Z40" s="13">
        <f>Z35*A40^0.167</f>
        <v>1.1758104428490663E-2</v>
      </c>
      <c r="AA40" s="5">
        <f>AA35</f>
        <v>4.8736548629438698E-3</v>
      </c>
      <c r="AB40" s="5">
        <f>E27*(1-EXP(-((A40/AB35)^B24)))</f>
        <v>8.9680360644872441E-5</v>
      </c>
      <c r="AC40" s="7">
        <f t="shared" si="8"/>
        <v>1.6721439652079405E-2</v>
      </c>
      <c r="AD40" s="13">
        <f>AD35*A40^0.167</f>
        <v>1.80313173519531E-2</v>
      </c>
      <c r="AE40" s="5">
        <f>AE35</f>
        <v>7.4738592459423318E-3</v>
      </c>
      <c r="AF40" s="5">
        <f>E27*(1-EXP(-((A40/AF35)^B24)))</f>
        <v>2.0330661214967806E-4</v>
      </c>
      <c r="AG40" s="7">
        <f t="shared" si="9"/>
        <v>2.5708483210045111E-2</v>
      </c>
      <c r="AI40" s="13">
        <v>7000</v>
      </c>
      <c r="AJ40" s="20">
        <f>AJ35*AI40^0.167</f>
        <v>1.7321906275279395E-3</v>
      </c>
      <c r="AK40" s="5">
        <f>AK35</f>
        <v>2.2279597368098742E-4</v>
      </c>
      <c r="AL40" s="5">
        <f>E27*(1-EXP(-((AI40/AL35)^B24)))</f>
        <v>3.108373354833972E-6</v>
      </c>
      <c r="AM40" s="20">
        <f t="shared" si="10"/>
        <v>1.9580949745637609E-3</v>
      </c>
      <c r="AN40" s="7">
        <f>AJ40*AN35^0.67</f>
        <v>1.0886933930119894E-3</v>
      </c>
    </row>
    <row r="41" spans="1:40">
      <c r="A41" s="13">
        <v>7</v>
      </c>
      <c r="B41" s="13">
        <f>B35*A41^0.167</f>
        <v>7.8588078394451217E-3</v>
      </c>
      <c r="C41" s="5">
        <f>C35</f>
        <v>4.0451299458452265E-3</v>
      </c>
      <c r="D41" s="5">
        <f>E27*(1-EXP(-((A41/D35)^B24)))</f>
        <v>4.3214524995940062E-5</v>
      </c>
      <c r="E41" s="7">
        <f t="shared" si="2"/>
        <v>1.1947152310286289E-2</v>
      </c>
      <c r="F41" s="13">
        <f>F35*A41^0.167</f>
        <v>9.955554271820136E-3</v>
      </c>
      <c r="G41" s="5">
        <f>G35</f>
        <v>4.4206734000343424E-3</v>
      </c>
      <c r="H41" s="5">
        <f>E27*(1-EXP(-((A41/H35)^B24)))</f>
        <v>6.7357109890249812E-5</v>
      </c>
      <c r="I41" s="7">
        <f t="shared" si="3"/>
        <v>1.4443584781744729E-2</v>
      </c>
      <c r="J41" s="13">
        <f>J35*A41^0.167</f>
        <v>1.2909953177469997E-2</v>
      </c>
      <c r="K41" s="5">
        <f>K35</f>
        <v>4.8736548629438698E-3</v>
      </c>
      <c r="L41" s="5">
        <f>E27*(1-EXP(-((A41/L35)^B24)))</f>
        <v>1.0969060633136935E-4</v>
      </c>
      <c r="M41" s="7">
        <f t="shared" si="4"/>
        <v>1.7893298646745236E-2</v>
      </c>
      <c r="N41" s="13">
        <f>N35*A41^0.167</f>
        <v>1.6736241388906049E-2</v>
      </c>
      <c r="O41" s="5">
        <f>O35</f>
        <v>5.37246787021877E-3</v>
      </c>
      <c r="P41" s="5">
        <f>E27*(1-EXP(-((A41/P35)^B24)))</f>
        <v>1.7852144092230505E-4</v>
      </c>
      <c r="Q41" s="7">
        <f t="shared" si="5"/>
        <v>2.2287230700047126E-2</v>
      </c>
      <c r="R41" s="13">
        <f>R35*A41^0.167</f>
        <v>4.7819376849110688E-3</v>
      </c>
      <c r="S41" s="5">
        <f>S35</f>
        <v>1.8052361253357108E-3</v>
      </c>
      <c r="T41" s="5">
        <f>E27*(1-EXP(-((A41/T35)^B24)))</f>
        <v>1.6380864383010727E-5</v>
      </c>
      <c r="U41" s="7">
        <f t="shared" si="6"/>
        <v>6.6035546746297897E-3</v>
      </c>
      <c r="V41" s="13">
        <f>V35*A41^0.167</f>
        <v>8.065585630710399E-3</v>
      </c>
      <c r="W41" s="5">
        <f>W35</f>
        <v>3.0448507512949334E-3</v>
      </c>
      <c r="X41" s="5">
        <f>E27*(1-EXP(-((A41/X35)^B24)))</f>
        <v>4.4570602127784863E-5</v>
      </c>
      <c r="Y41" s="7">
        <f t="shared" si="7"/>
        <v>1.1155006984133116E-2</v>
      </c>
      <c r="Z41" s="13">
        <f>Z35*A41^0.167</f>
        <v>1.2909953177469997E-2</v>
      </c>
      <c r="AA41" s="5">
        <f>AA35</f>
        <v>4.8736548629438698E-3</v>
      </c>
      <c r="AB41" s="5">
        <f>E27*(1-EXP(-((A41/AB35)^B24)))</f>
        <v>1.0969060633136935E-4</v>
      </c>
      <c r="AC41" s="7">
        <f t="shared" si="8"/>
        <v>1.7893298646745236E-2</v>
      </c>
      <c r="AD41" s="13">
        <f>AD35*A41^0.167</f>
        <v>1.9797703291167167E-2</v>
      </c>
      <c r="AE41" s="5">
        <f>AE35</f>
        <v>7.4738592459423318E-3</v>
      </c>
      <c r="AF41" s="5">
        <f>E27*(1-EXP(-((A41/AF35)^B24)))</f>
        <v>2.4865443519066178E-4</v>
      </c>
      <c r="AG41" s="7">
        <f t="shared" si="9"/>
        <v>2.7520216972300161E-2</v>
      </c>
      <c r="AI41" s="13">
        <v>10000</v>
      </c>
      <c r="AJ41" s="20">
        <f>AJ35*AI41^0.167</f>
        <v>1.8385028681459649E-3</v>
      </c>
      <c r="AK41" s="5">
        <f>AK35</f>
        <v>2.2279597368098742E-4</v>
      </c>
      <c r="AL41" s="5">
        <f>E27*(1-EXP(-((AI41/AL35)^B24)))</f>
        <v>3.534251275721167E-6</v>
      </c>
      <c r="AM41" s="20">
        <f t="shared" si="10"/>
        <v>2.0648330931026734E-3</v>
      </c>
      <c r="AN41" s="7">
        <f>AJ41*AN35^0.67</f>
        <v>1.1555113471781097E-3</v>
      </c>
    </row>
    <row r="42" spans="1:40">
      <c r="A42" s="13">
        <v>10</v>
      </c>
      <c r="B42" s="13">
        <f>B35*A42^0.167</f>
        <v>8.3411378190214828E-3</v>
      </c>
      <c r="C42" s="5">
        <f>C35</f>
        <v>4.0451299458452265E-3</v>
      </c>
      <c r="D42" s="5">
        <f>E27*(1-EXP(-((A42/D35)^B24)))</f>
        <v>4.9134671666567533E-5</v>
      </c>
      <c r="E42" s="7">
        <f t="shared" si="2"/>
        <v>1.2435402436533276E-2</v>
      </c>
      <c r="F42" s="13">
        <f>F35*A42^0.167</f>
        <v>1.0566570902675614E-2</v>
      </c>
      <c r="G42" s="5">
        <f>G35</f>
        <v>4.4206734000343424E-3</v>
      </c>
      <c r="H42" s="5">
        <f>E27*(1-EXP(-((A42/H35)^B24)))</f>
        <v>7.6584025106519644E-5</v>
      </c>
      <c r="I42" s="7">
        <f t="shared" si="3"/>
        <v>1.5063828327816477E-2</v>
      </c>
      <c r="J42" s="13">
        <f>J35*A42^0.167</f>
        <v>1.3702294405253543E-2</v>
      </c>
      <c r="K42" s="5">
        <f>K35</f>
        <v>4.8736548629438698E-3</v>
      </c>
      <c r="L42" s="5">
        <f>E27*(1-EXP(-((A42/L35)^B24)))</f>
        <v>1.2471477825290315E-4</v>
      </c>
      <c r="M42" s="7">
        <f t="shared" si="4"/>
        <v>1.8700664046450318E-2</v>
      </c>
      <c r="N42" s="13">
        <f>N35*A42^0.167</f>
        <v>1.7763418936978796E-2</v>
      </c>
      <c r="O42" s="5">
        <f>O35</f>
        <v>5.37246787021877E-3</v>
      </c>
      <c r="P42" s="5">
        <f>E27*(1-EXP(-((A42/P35)^B24)))</f>
        <v>2.0296851858633288E-4</v>
      </c>
      <c r="Q42" s="7">
        <f t="shared" si="5"/>
        <v>2.3338855325783898E-2</v>
      </c>
      <c r="R42" s="13">
        <f>R35*A42^0.167</f>
        <v>5.0754264624737278E-3</v>
      </c>
      <c r="S42" s="5">
        <f>S35</f>
        <v>1.8052361253357108E-3</v>
      </c>
      <c r="T42" s="5">
        <f>E27*(1-EXP(-((A42/T35)^B24)))</f>
        <v>1.8625120789126418E-5</v>
      </c>
      <c r="U42" s="7">
        <f t="shared" si="6"/>
        <v>6.8992877085985648E-3</v>
      </c>
      <c r="V42" s="13">
        <f>V35*A42^0.167</f>
        <v>8.5606064827289177E-3</v>
      </c>
      <c r="W42" s="5">
        <f>W35</f>
        <v>3.0448507512949334E-3</v>
      </c>
      <c r="X42" s="5">
        <f>E27*(1-EXP(-((A42/X35)^B24)))</f>
        <v>5.0676500328881855E-5</v>
      </c>
      <c r="Y42" s="7">
        <f t="shared" si="7"/>
        <v>1.1656133734352734E-2</v>
      </c>
      <c r="Z42" s="13">
        <f>Z35*A42^0.167</f>
        <v>1.3702294405253543E-2</v>
      </c>
      <c r="AA42" s="5">
        <f>AA35</f>
        <v>4.8736548629438698E-3</v>
      </c>
      <c r="AB42" s="5">
        <f>E27*(1-EXP(-((A42/AB35)^B24)))</f>
        <v>1.2471477825290315E-4</v>
      </c>
      <c r="AC42" s="7">
        <f t="shared" si="8"/>
        <v>1.8700664046450318E-2</v>
      </c>
      <c r="AD42" s="13">
        <f>AD35*A42^0.167</f>
        <v>2.1012776368302205E-2</v>
      </c>
      <c r="AE42" s="5">
        <f>AE35</f>
        <v>7.4738592459423318E-3</v>
      </c>
      <c r="AF42" s="5">
        <f>E27*(1-EXP(-((A42/AF35)^B24)))</f>
        <v>2.8269890746055132E-4</v>
      </c>
      <c r="AG42" s="7">
        <f t="shared" si="9"/>
        <v>2.8769334521705089E-2</v>
      </c>
      <c r="AI42" s="13">
        <v>30000</v>
      </c>
      <c r="AJ42" s="20">
        <f>AJ35*AI42^0.167</f>
        <v>2.2087347361778257E-3</v>
      </c>
      <c r="AK42" s="5">
        <f>AK35</f>
        <v>2.2279597368098742E-4</v>
      </c>
      <c r="AL42" s="5">
        <f>E27*(1-EXP(-((AI42/AL35)^B24)))</f>
        <v>5.2487903289719281E-6</v>
      </c>
      <c r="AM42" s="20">
        <f t="shared" si="10"/>
        <v>2.4367795001877849E-3</v>
      </c>
      <c r="AN42" s="7">
        <f>AJ42*AN35^0.67</f>
        <v>1.3882045520732344E-3</v>
      </c>
    </row>
    <row r="43" spans="1:40">
      <c r="A43" s="13">
        <v>20</v>
      </c>
      <c r="B43" s="13">
        <f>B35*A43^0.167</f>
        <v>9.3647741138837559E-3</v>
      </c>
      <c r="C43" s="5">
        <f>C35</f>
        <v>4.0451299458452265E-3</v>
      </c>
      <c r="D43" s="5">
        <f>E27*(1-EXP(-((A43/D35)^B24)))</f>
        <v>6.3058527455987488E-5</v>
      </c>
      <c r="E43" s="7">
        <f t="shared" si="2"/>
        <v>1.3472962587184971E-2</v>
      </c>
      <c r="F43" s="13">
        <f>F35*A43^0.167</f>
        <v>1.1863315510293576E-2</v>
      </c>
      <c r="G43" s="5">
        <f>G35</f>
        <v>4.4206734000343424E-3</v>
      </c>
      <c r="H43" s="5">
        <f>E27*(1-EXP(-((A43/H35)^B24)))</f>
        <v>9.8284618494138686E-5</v>
      </c>
      <c r="I43" s="7">
        <f t="shared" si="3"/>
        <v>1.6382273528822055E-2</v>
      </c>
      <c r="J43" s="13">
        <f>J35*A43^0.167</f>
        <v>1.5383859460337504E-2</v>
      </c>
      <c r="K43" s="5">
        <f>K35</f>
        <v>4.8736548629438698E-3</v>
      </c>
      <c r="L43" s="5">
        <f>E27*(1-EXP(-((A43/L35)^B24)))</f>
        <v>1.6004811319669118E-4</v>
      </c>
      <c r="M43" s="7">
        <f t="shared" si="4"/>
        <v>2.0417562436478066E-2</v>
      </c>
      <c r="N43" s="13">
        <f>N35*A43^0.167</f>
        <v>1.9943370969814096E-2</v>
      </c>
      <c r="O43" s="5">
        <f>O35</f>
        <v>5.37246787021877E-3</v>
      </c>
      <c r="P43" s="5">
        <f>E27*(1-EXP(-((A43/P35)^B24)))</f>
        <v>2.6045780191958203E-4</v>
      </c>
      <c r="Q43" s="7">
        <f t="shared" si="5"/>
        <v>2.5576296641952448E-2</v>
      </c>
      <c r="R43" s="13">
        <f>R35*A43^0.167</f>
        <v>5.6982900155785271E-3</v>
      </c>
      <c r="S43" s="5">
        <f>S35</f>
        <v>1.8052361253357108E-3</v>
      </c>
      <c r="T43" s="5">
        <f>E27*(1-EXP(-((A43/T35)^B24)))</f>
        <v>2.3903648758610975E-5</v>
      </c>
      <c r="U43" s="7">
        <f t="shared" si="6"/>
        <v>7.5274297896728484E-3</v>
      </c>
      <c r="V43" s="13">
        <f>V35*A43^0.167</f>
        <v>9.6111762841019615E-3</v>
      </c>
      <c r="W43" s="5">
        <f>W35</f>
        <v>3.0448507512949334E-3</v>
      </c>
      <c r="X43" s="5">
        <f>E27*(1-EXP(-((A43/X35)^B24)))</f>
        <v>6.5037211157078579E-5</v>
      </c>
      <c r="Y43" s="7">
        <f t="shared" si="7"/>
        <v>1.2721064246553972E-2</v>
      </c>
      <c r="Z43" s="13">
        <f>Z35*A43^0.167</f>
        <v>1.5383859460337504E-2</v>
      </c>
      <c r="AA43" s="5">
        <f>AA35</f>
        <v>4.8736548629438698E-3</v>
      </c>
      <c r="AB43" s="5">
        <f>E27*(1-EXP(-((A43/AB35)^B24)))</f>
        <v>1.6004811319669118E-4</v>
      </c>
      <c r="AC43" s="7">
        <f t="shared" si="8"/>
        <v>2.0417562436478066E-2</v>
      </c>
      <c r="AD43" s="13">
        <f>AD35*A43^0.167</f>
        <v>2.3591494165934961E-2</v>
      </c>
      <c r="AE43" s="5">
        <f>AE35</f>
        <v>7.4738592459423318E-3</v>
      </c>
      <c r="AF43" s="5">
        <f>E27*(1-EXP(-((A43/AF35)^B24)))</f>
        <v>3.6275082662955545E-4</v>
      </c>
      <c r="AG43" s="7">
        <f t="shared" si="9"/>
        <v>3.1428104238506852E-2</v>
      </c>
      <c r="AI43" s="13">
        <v>70000</v>
      </c>
      <c r="AJ43" s="20">
        <f>AJ35*AI43^0.167</f>
        <v>2.5444603306642092E-3</v>
      </c>
      <c r="AK43" s="5">
        <f>AK35</f>
        <v>2.2279597368098742E-4</v>
      </c>
      <c r="AL43" s="5">
        <f>E27*(1-EXP(-((AI43/AL35)^B24)))</f>
        <v>7.1208009619399017E-6</v>
      </c>
      <c r="AM43" s="20">
        <f t="shared" si="10"/>
        <v>2.7743771053071365E-3</v>
      </c>
      <c r="AN43" s="7">
        <f>AJ43*AN35^0.67</f>
        <v>1.5992103332925724E-3</v>
      </c>
    </row>
    <row r="44" spans="1:40">
      <c r="A44" s="13">
        <v>40</v>
      </c>
      <c r="B44" s="13">
        <f>B35*A44^0.167</f>
        <v>1.0514032510537686E-2</v>
      </c>
      <c r="C44" s="5">
        <f>C35</f>
        <v>4.0451299458452265E-3</v>
      </c>
      <c r="D44" s="5">
        <f>E27*(1-EXP(-((A44/D35)^B24)))</f>
        <v>8.0927352201070994E-5</v>
      </c>
      <c r="E44" s="7">
        <f t="shared" si="2"/>
        <v>1.4640089808583983E-2</v>
      </c>
      <c r="F44" s="13">
        <f>F35*A44^0.167</f>
        <v>1.3319198460224699E-2</v>
      </c>
      <c r="G44" s="5">
        <f>G35</f>
        <v>4.4206734000343424E-3</v>
      </c>
      <c r="H44" s="5">
        <f>E27*(1-EXP(-((A44/H35)^B24)))</f>
        <v>1.2613229096673315E-4</v>
      </c>
      <c r="I44" s="7">
        <f t="shared" si="3"/>
        <v>1.7866004151225776E-2</v>
      </c>
      <c r="J44" s="13">
        <f>J35*A44^0.167</f>
        <v>1.7271788570290655E-2</v>
      </c>
      <c r="K44" s="5">
        <f>K35</f>
        <v>4.8736548629438698E-3</v>
      </c>
      <c r="L44" s="5">
        <f>E27*(1-EXP(-((A44/L35)^B24)))</f>
        <v>2.0538673207391148E-4</v>
      </c>
      <c r="M44" s="7">
        <f t="shared" si="4"/>
        <v>2.2350830165308436E-2</v>
      </c>
      <c r="N44" s="13">
        <f>N35*A44^0.167</f>
        <v>2.2390849816171201E-2</v>
      </c>
      <c r="O44" s="5">
        <f>O35</f>
        <v>5.37246787021877E-3</v>
      </c>
      <c r="P44" s="5">
        <f>E27*(1-EXP(-((A44/P35)^B24)))</f>
        <v>3.3421694201667899E-4</v>
      </c>
      <c r="Q44" s="7">
        <f t="shared" si="5"/>
        <v>2.809753462840665E-2</v>
      </c>
      <c r="R44" s="13">
        <f>R35*A44^0.167</f>
        <v>6.3975922696781675E-3</v>
      </c>
      <c r="S44" s="5">
        <f>S35</f>
        <v>1.8052361253357108E-3</v>
      </c>
      <c r="T44" s="5">
        <f>E27*(1-EXP(-((A44/T35)^B24)))</f>
        <v>3.0678045304912403E-5</v>
      </c>
      <c r="U44" s="7">
        <f t="shared" si="6"/>
        <v>8.2335064403187899E-3</v>
      </c>
      <c r="V44" s="13">
        <f>V35*A44^0.167</f>
        <v>1.0790673505487094E-2</v>
      </c>
      <c r="W44" s="5">
        <f>W35</f>
        <v>3.0448507512949334E-3</v>
      </c>
      <c r="X44" s="5">
        <f>E27*(1-EXP(-((A44/X35)^B24)))</f>
        <v>8.3466616946027323E-5</v>
      </c>
      <c r="Y44" s="7">
        <f t="shared" si="7"/>
        <v>1.3918990873728056E-2</v>
      </c>
      <c r="Z44" s="13">
        <f>Z35*A44^0.167</f>
        <v>1.7271788570290655E-2</v>
      </c>
      <c r="AA44" s="5">
        <f>AA35</f>
        <v>4.8736548629438698E-3</v>
      </c>
      <c r="AB44" s="5">
        <f>E27*(1-EXP(-((A44/AB35)^B24)))</f>
        <v>2.0538673207391148E-4</v>
      </c>
      <c r="AC44" s="7">
        <f t="shared" si="8"/>
        <v>2.2350830165308436E-2</v>
      </c>
      <c r="AD44" s="13">
        <f>AD35*A44^0.167</f>
        <v>2.6486675878819737E-2</v>
      </c>
      <c r="AE44" s="5">
        <f>AE35</f>
        <v>7.4738592459423318E-3</v>
      </c>
      <c r="AF44" s="5">
        <f>E27*(1-EXP(-((A44/AF35)^B24)))</f>
        <v>4.6544479553049849E-4</v>
      </c>
      <c r="AG44" s="7">
        <f t="shared" si="9"/>
        <v>3.4425979920292567E-2</v>
      </c>
      <c r="AI44" s="13">
        <v>100000</v>
      </c>
      <c r="AJ44" s="20">
        <f>AJ35*AI44^0.167</f>
        <v>2.7006251745432253E-3</v>
      </c>
      <c r="AK44" s="5">
        <f>AK35</f>
        <v>2.2279597368098742E-4</v>
      </c>
      <c r="AL44" s="5">
        <f>E27*(1-EXP(-((AI44/AL35)^B24)))</f>
        <v>8.0964101239905649E-6</v>
      </c>
      <c r="AM44" s="20">
        <f t="shared" si="10"/>
        <v>2.9315175583482034E-3</v>
      </c>
      <c r="AN44" s="7">
        <f>AJ44*AN35^0.67</f>
        <v>1.6973609819855907E-3</v>
      </c>
    </row>
    <row r="45" spans="1:40">
      <c r="A45" s="13">
        <v>70</v>
      </c>
      <c r="B45" s="13">
        <f>B35*A45^0.167</f>
        <v>1.1544009346314563E-2</v>
      </c>
      <c r="C45" s="5">
        <f>C35</f>
        <v>4.0451299458452265E-3</v>
      </c>
      <c r="D45" s="5">
        <f>E27*(1-EXP(-((A45/D35)^B24)))</f>
        <v>9.8985032822877068E-5</v>
      </c>
      <c r="E45" s="7">
        <f t="shared" si="2"/>
        <v>1.5688124324982667E-2</v>
      </c>
      <c r="F45" s="13">
        <f>F35*A45^0.167</f>
        <v>1.4623975278386252E-2</v>
      </c>
      <c r="G45" s="5">
        <f>G35</f>
        <v>4.4206734000343424E-3</v>
      </c>
      <c r="H45" s="5">
        <f>E27*(1-EXP(-((A45/H35)^B24)))</f>
        <v>1.5427288138460801E-4</v>
      </c>
      <c r="I45" s="7">
        <f t="shared" si="3"/>
        <v>1.9198921559805203E-2</v>
      </c>
      <c r="J45" s="13">
        <f>J35*A45^0.167</f>
        <v>1.8963769465537617E-2</v>
      </c>
      <c r="K45" s="5">
        <f>K35</f>
        <v>4.8736548629438698E-3</v>
      </c>
      <c r="L45" s="5">
        <f>E27*(1-EXP(-((A45/L35)^B24)))</f>
        <v>2.5119823874373372E-4</v>
      </c>
      <c r="M45" s="7">
        <f t="shared" si="4"/>
        <v>2.4088622567225222E-2</v>
      </c>
      <c r="N45" s="13">
        <f>N35*A45^0.167</f>
        <v>2.4584304765154986E-2</v>
      </c>
      <c r="O45" s="5">
        <f>O35</f>
        <v>5.37246787021877E-3</v>
      </c>
      <c r="P45" s="5">
        <f>E27*(1-EXP(-((A45/P35)^B24)))</f>
        <v>4.0873479088658231E-4</v>
      </c>
      <c r="Q45" s="7">
        <f t="shared" si="5"/>
        <v>3.0365507426260339E-2</v>
      </c>
      <c r="R45" s="13">
        <f>R35*A45^0.167</f>
        <v>7.0243139234213471E-3</v>
      </c>
      <c r="S45" s="5">
        <f>S35</f>
        <v>1.8052361253357108E-3</v>
      </c>
      <c r="T45" s="5">
        <f>E27*(1-EXP(-((A45/T35)^B24)))</f>
        <v>3.752442027956003E-5</v>
      </c>
      <c r="U45" s="7">
        <f t="shared" si="6"/>
        <v>8.8670744690366177E-3</v>
      </c>
      <c r="V45" s="13">
        <f>V35*A45^0.167</f>
        <v>1.1847750677537287E-2</v>
      </c>
      <c r="W45" s="5">
        <f>W35</f>
        <v>3.0448507512949334E-3</v>
      </c>
      <c r="X45" s="5">
        <f>E27*(1-EXP(-((A45/X35)^B24)))</f>
        <v>1.0209075119306231E-4</v>
      </c>
      <c r="Y45" s="7">
        <f t="shared" si="7"/>
        <v>1.4994692180025283E-2</v>
      </c>
      <c r="Z45" s="13">
        <f>Z35*A45^0.167</f>
        <v>1.8963769465537617E-2</v>
      </c>
      <c r="AA45" s="5">
        <f>AA35</f>
        <v>4.8736548629438698E-3</v>
      </c>
      <c r="AB45" s="5">
        <f>E27*(1-EXP(-((A45/AB35)^B24)))</f>
        <v>2.5119823874373372E-4</v>
      </c>
      <c r="AC45" s="7">
        <f t="shared" si="8"/>
        <v>2.4088622567225222E-2</v>
      </c>
      <c r="AD45" s="13">
        <f>AD35*A45^0.167</f>
        <v>2.9081366601391923E-2</v>
      </c>
      <c r="AE45" s="5">
        <f>AE35</f>
        <v>7.4738592459423318E-3</v>
      </c>
      <c r="AF45" s="5">
        <f>E27*(1-EXP(-((A45/AF35)^B24)))</f>
        <v>5.6918005258910155E-4</v>
      </c>
      <c r="AG45" s="7">
        <f t="shared" si="9"/>
        <v>3.7124405899923357E-2</v>
      </c>
      <c r="AI45" s="13">
        <v>300000</v>
      </c>
      <c r="AJ45" s="20">
        <f>AJ35*AI45^0.167</f>
        <v>3.2444684943164015E-3</v>
      </c>
      <c r="AK45" s="5">
        <f>AK35</f>
        <v>2.2279597368098742E-4</v>
      </c>
      <c r="AL45" s="5">
        <f>E27*(1-EXP(-((AI45/AL35)^B24)))</f>
        <v>1.2024081507737178E-5</v>
      </c>
      <c r="AM45" s="20">
        <f t="shared" si="10"/>
        <v>3.4792885495051259E-3</v>
      </c>
      <c r="AN45" s="7">
        <f>AJ45*AN35^0.67</f>
        <v>2.0391701452852078E-3</v>
      </c>
    </row>
    <row r="46" spans="1:40">
      <c r="A46" s="13">
        <v>100</v>
      </c>
      <c r="B46" s="13">
        <f>B35*A46^0.167</f>
        <v>1.2252516527809709E-2</v>
      </c>
      <c r="C46" s="5">
        <f>C35</f>
        <v>4.0451299458452265E-3</v>
      </c>
      <c r="D46" s="5">
        <f>E27*(1-EXP(-((A46/D35)^B24)))</f>
        <v>1.1254328741327692E-4</v>
      </c>
      <c r="E46" s="7">
        <f t="shared" si="2"/>
        <v>1.6410189761068211E-2</v>
      </c>
      <c r="F46" s="13">
        <f>F35*A46^0.167</f>
        <v>1.5521513663527282E-2</v>
      </c>
      <c r="G46" s="5">
        <f>G35</f>
        <v>4.4206734000343424E-3</v>
      </c>
      <c r="H46" s="5">
        <f>E27*(1-EXP(-((A46/H35)^B24)))</f>
        <v>1.7540076256370194E-4</v>
      </c>
      <c r="I46" s="7">
        <f t="shared" si="3"/>
        <v>2.0117587826125327E-2</v>
      </c>
      <c r="J46" s="13">
        <f>J35*A46^0.167</f>
        <v>2.0127660315889466E-2</v>
      </c>
      <c r="K46" s="5">
        <f>K35</f>
        <v>4.8736548629438698E-3</v>
      </c>
      <c r="L46" s="5">
        <f>E27*(1-EXP(-((A46/L35)^B24)))</f>
        <v>2.8559074779766505E-4</v>
      </c>
      <c r="M46" s="7">
        <f t="shared" si="4"/>
        <v>2.5286905926631003E-2</v>
      </c>
      <c r="N46" s="13">
        <f>N35*A46^0.167</f>
        <v>2.6093152857324834E-2</v>
      </c>
      <c r="O46" s="5">
        <f>O35</f>
        <v>5.37246787021877E-3</v>
      </c>
      <c r="P46" s="5">
        <f>E27*(1-EXP(-((A46/P35)^B24)))</f>
        <v>4.6467127727601871E-4</v>
      </c>
      <c r="Q46" s="7">
        <f t="shared" si="5"/>
        <v>3.1930292004819623E-2</v>
      </c>
      <c r="R46" s="13">
        <f>R35*A46^0.167</f>
        <v>7.4554273009767111E-3</v>
      </c>
      <c r="S46" s="5">
        <f>S35</f>
        <v>1.8052361253357108E-3</v>
      </c>
      <c r="T46" s="5">
        <f>E27*(1-EXP(-((A46/T35)^B24)))</f>
        <v>4.2665137308299102E-5</v>
      </c>
      <c r="U46" s="7">
        <f t="shared" si="6"/>
        <v>9.3033285636207209E-3</v>
      </c>
      <c r="V46" s="13">
        <f>V35*A46^0.167</f>
        <v>1.2574899815048944E-2</v>
      </c>
      <c r="W46" s="5">
        <f>W35</f>
        <v>3.0448507512949334E-3</v>
      </c>
      <c r="X46" s="5">
        <f>E27*(1-EXP(-((A46/X35)^B24)))</f>
        <v>1.1607428185606255E-4</v>
      </c>
      <c r="Y46" s="7">
        <f t="shared" si="7"/>
        <v>1.573582484819994E-2</v>
      </c>
      <c r="Z46" s="13">
        <f>Z35*A46^0.167</f>
        <v>2.0127660315889466E-2</v>
      </c>
      <c r="AA46" s="5">
        <f>AA35</f>
        <v>4.8736548629438698E-3</v>
      </c>
      <c r="AB46" s="5">
        <f>E27*(1-EXP(-((A46/AB35)^B24)))</f>
        <v>2.8559074779766505E-4</v>
      </c>
      <c r="AC46" s="7">
        <f t="shared" si="8"/>
        <v>2.5286905926631003E-2</v>
      </c>
      <c r="AD46" s="13">
        <f>AD35*A46^0.167</f>
        <v>3.0866219373653164E-2</v>
      </c>
      <c r="AE46" s="5">
        <f>AE35</f>
        <v>7.4738592459423318E-3</v>
      </c>
      <c r="AF46" s="5">
        <f>E27*(1-EXP(-((A46/AF35)^B24)))</f>
        <v>6.4703851102409886E-4</v>
      </c>
      <c r="AG46" s="7">
        <f t="shared" si="9"/>
        <v>3.89871171306196E-2</v>
      </c>
      <c r="AI46" s="13">
        <v>700000</v>
      </c>
      <c r="AJ46" s="20">
        <f>AJ35*AI46^0.167</f>
        <v>3.7376246421350593E-3</v>
      </c>
      <c r="AK46" s="5">
        <f>AK35</f>
        <v>2.2279597368098742E-4</v>
      </c>
      <c r="AL46" s="5">
        <f>E27*(1-EXP(-((AI46/AL35)^B24)))</f>
        <v>1.6312439931250435E-5</v>
      </c>
      <c r="AM46" s="20">
        <f t="shared" si="10"/>
        <v>3.9767330557472971E-3</v>
      </c>
      <c r="AN46" s="7">
        <f>AJ46*AN35^0.67</f>
        <v>2.3491220820530661E-3</v>
      </c>
    </row>
    <row r="47" spans="1:40">
      <c r="A47" s="13">
        <v>200</v>
      </c>
      <c r="B47" s="13">
        <f>B35*A47^0.167</f>
        <v>1.3756162780082905E-2</v>
      </c>
      <c r="C47" s="5">
        <f>C35</f>
        <v>4.0451299458452265E-3</v>
      </c>
      <c r="D47" s="5">
        <f>E27*(1-EXP(-((A47/D35)^B24)))</f>
        <v>1.4442951781094975E-4</v>
      </c>
      <c r="E47" s="7">
        <f t="shared" si="2"/>
        <v>1.7945722243739082E-2</v>
      </c>
      <c r="F47" s="13">
        <f>F35*A47^0.167</f>
        <v>1.7426335893050291E-2</v>
      </c>
      <c r="G47" s="5">
        <f>G35</f>
        <v>4.4206734000343424E-3</v>
      </c>
      <c r="H47" s="5">
        <f>E27*(1-EXP(-((A47/H35)^B24)))</f>
        <v>2.2508606274134979E-4</v>
      </c>
      <c r="I47" s="7">
        <f t="shared" si="3"/>
        <v>2.2072095355825983E-2</v>
      </c>
      <c r="J47" s="13">
        <f>J35*A47^0.167</f>
        <v>2.2597755412869954E-2</v>
      </c>
      <c r="K47" s="5">
        <f>K35</f>
        <v>4.8736548629438698E-3</v>
      </c>
      <c r="L47" s="5">
        <f>E27*(1-EXP(-((A47/L35)^B24)))</f>
        <v>3.664608029867095E-4</v>
      </c>
      <c r="M47" s="7">
        <f t="shared" si="4"/>
        <v>2.7837871078800536E-2</v>
      </c>
      <c r="N47" s="13">
        <f>N35*A47^0.167</f>
        <v>2.9295341682359772E-2</v>
      </c>
      <c r="O47" s="5">
        <f>O35</f>
        <v>5.37246787021877E-3</v>
      </c>
      <c r="P47" s="5">
        <f>E27*(1-EXP(-((A47/P35)^B24)))</f>
        <v>5.961758476588884E-4</v>
      </c>
      <c r="Q47" s="7">
        <f t="shared" si="5"/>
        <v>3.5263985400237424E-2</v>
      </c>
      <c r="R47" s="13">
        <f>R35*A47^0.167</f>
        <v>8.3703679415189757E-3</v>
      </c>
      <c r="S47" s="5">
        <f>S35</f>
        <v>1.8052361253357108E-3</v>
      </c>
      <c r="T47" s="5">
        <f>E27*(1-EXP(-((A47/T35)^B24)))</f>
        <v>5.4755896459230714E-5</v>
      </c>
      <c r="U47" s="7">
        <f t="shared" si="6"/>
        <v>1.0230359963313916E-2</v>
      </c>
      <c r="V47" s="13">
        <f>V35*A47^0.167</f>
        <v>1.4118109402784905E-2</v>
      </c>
      <c r="W47" s="5">
        <f>W35</f>
        <v>3.0448507512949334E-3</v>
      </c>
      <c r="X47" s="5">
        <f>E27*(1-EXP(-((A47/X35)^B24)))</f>
        <v>1.4896055760579195E-4</v>
      </c>
      <c r="Y47" s="7">
        <f t="shared" si="7"/>
        <v>1.7311920711685629E-2</v>
      </c>
      <c r="Z47" s="13">
        <f>Z35*A47^0.167</f>
        <v>2.2597755412869954E-2</v>
      </c>
      <c r="AA47" s="5">
        <f>AA35</f>
        <v>4.8736548629438698E-3</v>
      </c>
      <c r="AB47" s="5">
        <f>E27*(1-EXP(-((A47/AB35)^B24)))</f>
        <v>3.664608029867095E-4</v>
      </c>
      <c r="AC47" s="7">
        <f t="shared" si="8"/>
        <v>2.7837871078800536E-2</v>
      </c>
      <c r="AD47" s="13">
        <f>AD35*A47^0.167</f>
        <v>3.465416570922384E-2</v>
      </c>
      <c r="AE47" s="5">
        <f>AE35</f>
        <v>7.4738592459423318E-3</v>
      </c>
      <c r="AF47" s="5">
        <f>E27*(1-EXP(-((A47/AF35)^B24)))</f>
        <v>8.3004721426451996E-4</v>
      </c>
      <c r="AG47" s="7">
        <f t="shared" si="9"/>
        <v>4.2958072169430692E-2</v>
      </c>
      <c r="AI47" s="13">
        <v>1000000</v>
      </c>
      <c r="AJ47" s="20">
        <f>AJ35*AI47^0.167</f>
        <v>3.9670192849530963E-3</v>
      </c>
      <c r="AK47" s="5">
        <f>AK35</f>
        <v>2.2279597368098742E-4</v>
      </c>
      <c r="AL47" s="5">
        <f>E27*(1-EXP(-((AI47/AL35)^B24)))</f>
        <v>1.8547322293900491E-5</v>
      </c>
      <c r="AM47" s="20">
        <f t="shared" si="10"/>
        <v>4.2083625809279848E-3</v>
      </c>
      <c r="AN47" s="7">
        <f>AJ47*AN35^0.67</f>
        <v>2.493298149086031E-3</v>
      </c>
    </row>
    <row r="48" spans="1:40">
      <c r="A48" s="13">
        <v>400</v>
      </c>
      <c r="B48" s="13">
        <f>B35*A48^0.167</f>
        <v>1.5444338638730723E-2</v>
      </c>
      <c r="C48" s="5">
        <f>C35</f>
        <v>4.0451299458452265E-3</v>
      </c>
      <c r="D48" s="5">
        <f>E27*(1-EXP(-((A48/D35)^B24)))</f>
        <v>1.8534572252273411E-4</v>
      </c>
      <c r="E48" s="7">
        <f t="shared" si="2"/>
        <v>1.9674814307098682E-2</v>
      </c>
      <c r="F48" s="13">
        <f>F35*A48^0.167</f>
        <v>1.956492061537779E-2</v>
      </c>
      <c r="G48" s="5">
        <f>G35</f>
        <v>4.4206734000343424E-3</v>
      </c>
      <c r="H48" s="5">
        <f>E27*(1-EXP(-((A48/H35)^B24)))</f>
        <v>2.8883546877852303E-4</v>
      </c>
      <c r="I48" s="7">
        <f t="shared" si="3"/>
        <v>2.4274429484190656E-2</v>
      </c>
      <c r="J48" s="13">
        <f>J35*A48^0.167</f>
        <v>2.537098409280894E-2</v>
      </c>
      <c r="K48" s="5">
        <f>K35</f>
        <v>4.8736548629438698E-3</v>
      </c>
      <c r="L48" s="5">
        <f>E27*(1-EXP(-((A48/L35)^B24)))</f>
        <v>4.7020382797667863E-4</v>
      </c>
      <c r="M48" s="7">
        <f t="shared" si="4"/>
        <v>3.071484278372949E-2</v>
      </c>
      <c r="N48" s="13">
        <f>N35*A48^0.167</f>
        <v>3.2890507673751221E-2</v>
      </c>
      <c r="O48" s="5">
        <f>O35</f>
        <v>5.37246787021877E-3</v>
      </c>
      <c r="P48" s="5">
        <f>E27*(1-EXP(-((A48/P35)^B24)))</f>
        <v>7.6482598244266044E-4</v>
      </c>
      <c r="Q48" s="7">
        <f t="shared" si="5"/>
        <v>3.902780152641265E-2</v>
      </c>
      <c r="R48" s="13">
        <f>R35*A48^0.167</f>
        <v>9.3975913985815292E-3</v>
      </c>
      <c r="S48" s="5">
        <f>S35</f>
        <v>1.8052361253357108E-3</v>
      </c>
      <c r="T48" s="5">
        <f>E27*(1-EXP(-((A48/T35)^B24)))</f>
        <v>7.0272424940786735E-5</v>
      </c>
      <c r="U48" s="7">
        <f t="shared" si="6"/>
        <v>1.1273099948858027E-2</v>
      </c>
      <c r="V48" s="13">
        <f>V35*A48^0.167</f>
        <v>1.5850703865685451E-2</v>
      </c>
      <c r="W48" s="5">
        <f>W35</f>
        <v>3.0448507512949334E-3</v>
      </c>
      <c r="X48" s="5">
        <f>E27*(1-EXP(-((A48/X35)^B24)))</f>
        <v>1.9115977425302174E-4</v>
      </c>
      <c r="Y48" s="7">
        <f t="shared" si="7"/>
        <v>1.9086714391233408E-2</v>
      </c>
      <c r="Z48" s="13">
        <f>Z35*A48^0.167</f>
        <v>2.537098409280894E-2</v>
      </c>
      <c r="AA48" s="5">
        <f>AA35</f>
        <v>4.8736548629438698E-3</v>
      </c>
      <c r="AB48" s="5">
        <f>E27*(1-EXP(-((A48/AB35)^B24)))</f>
        <v>4.7020382797667863E-4</v>
      </c>
      <c r="AC48" s="7">
        <f t="shared" si="8"/>
        <v>3.071484278372949E-2</v>
      </c>
      <c r="AD48" s="13">
        <f>AD35*A48^0.167</f>
        <v>3.890697420583427E-2</v>
      </c>
      <c r="AE48" s="5">
        <f>AE35</f>
        <v>7.4738592459423318E-3</v>
      </c>
      <c r="AF48" s="5">
        <f>E27*(1-EXP(-((A48/AF35)^B24)))</f>
        <v>1.0646806252072574E-3</v>
      </c>
      <c r="AG48" s="7">
        <f t="shared" si="9"/>
        <v>4.7445514076983858E-2</v>
      </c>
      <c r="AI48" s="13">
        <v>3000000</v>
      </c>
      <c r="AJ48" s="20">
        <f>AJ35*AI48^0.167</f>
        <v>4.7658850282889936E-3</v>
      </c>
      <c r="AK48" s="5">
        <f>AK35</f>
        <v>2.2279597368098742E-4</v>
      </c>
      <c r="AL48" s="5">
        <f>E27*(1-EXP(-((AI48/AL35)^B24)))</f>
        <v>2.7544516825883474E-5</v>
      </c>
      <c r="AM48" s="20">
        <f t="shared" si="10"/>
        <v>5.0162255187958648E-3</v>
      </c>
      <c r="AN48" s="7">
        <f>AJ48*AN35^0.67</f>
        <v>2.9953906109963036E-3</v>
      </c>
    </row>
    <row r="49" spans="1:40">
      <c r="A49" s="13">
        <v>700</v>
      </c>
      <c r="B49" s="13">
        <f>B35*A49^0.167</f>
        <v>1.6957298678167861E-2</v>
      </c>
      <c r="C49" s="5">
        <f>C35</f>
        <v>4.0451299458452265E-3</v>
      </c>
      <c r="D49" s="5">
        <f>E27*(1-EXP(-((A49/D35)^B24)))</f>
        <v>2.2668960387747382E-4</v>
      </c>
      <c r="E49" s="7">
        <f t="shared" si="2"/>
        <v>2.1229118227890562E-2</v>
      </c>
      <c r="F49" s="13">
        <f>F35*A49^0.167</f>
        <v>2.1481541570035848E-2</v>
      </c>
      <c r="G49" s="5">
        <f>G35</f>
        <v>4.4206734000343424E-3</v>
      </c>
      <c r="H49" s="5">
        <f>E27*(1-EXP(-((A49/H35)^B24)))</f>
        <v>3.5324385085763743E-4</v>
      </c>
      <c r="I49" s="7">
        <f t="shared" si="3"/>
        <v>2.6255458820927828E-2</v>
      </c>
      <c r="J49" s="13">
        <f>J35*A49^0.167</f>
        <v>2.7856379291108593E-2</v>
      </c>
      <c r="K49" s="5">
        <f>K35</f>
        <v>4.8736548629438698E-3</v>
      </c>
      <c r="L49" s="5">
        <f>E27*(1-EXP(-((A49/L35)^B24)))</f>
        <v>5.7499822663507948E-4</v>
      </c>
      <c r="M49" s="7">
        <f t="shared" si="4"/>
        <v>3.3305032380687542E-2</v>
      </c>
      <c r="N49" s="13">
        <f>N35*A49^0.167</f>
        <v>3.6112531287141487E-2</v>
      </c>
      <c r="O49" s="5">
        <f>O35</f>
        <v>5.37246787021877E-3</v>
      </c>
      <c r="P49" s="5">
        <f>E27*(1-EXP(-((A49/P35)^B24)))</f>
        <v>9.3512973747458383E-4</v>
      </c>
      <c r="Q49" s="7">
        <f t="shared" si="5"/>
        <v>4.242012889483484E-2</v>
      </c>
      <c r="R49" s="13">
        <f>R35*A49^0.167</f>
        <v>1.0318199304533305E-2</v>
      </c>
      <c r="S49" s="5">
        <f>S35</f>
        <v>1.8052361253357108E-3</v>
      </c>
      <c r="T49" s="5">
        <f>E27*(1-EXP(-((A49/T35)^B24)))</f>
        <v>8.5953132283303095E-5</v>
      </c>
      <c r="U49" s="7">
        <f t="shared" si="6"/>
        <v>1.2209388562152319E-2</v>
      </c>
      <c r="V49" s="13">
        <f>V35*A49^0.167</f>
        <v>1.7403472301207448E-2</v>
      </c>
      <c r="W49" s="5">
        <f>W35</f>
        <v>3.0448507512949334E-3</v>
      </c>
      <c r="X49" s="5">
        <f>E27*(1-EXP(-((A49/X35)^B24)))</f>
        <v>2.3379980439676047E-4</v>
      </c>
      <c r="Y49" s="7">
        <f t="shared" si="7"/>
        <v>2.0682122856899143E-2</v>
      </c>
      <c r="Z49" s="13">
        <f>Z35*A49^0.167</f>
        <v>2.7856379291108593E-2</v>
      </c>
      <c r="AA49" s="5">
        <f>AA35</f>
        <v>4.8736548629438698E-3</v>
      </c>
      <c r="AB49" s="5">
        <f>E27*(1-EXP(-((A49/AB35)^B24)))</f>
        <v>5.7499822663507948E-4</v>
      </c>
      <c r="AC49" s="7">
        <f t="shared" si="8"/>
        <v>3.3305032380687542E-2</v>
      </c>
      <c r="AD49" s="13">
        <f>AD35*A49^0.167</f>
        <v>4.2718383590579306E-2</v>
      </c>
      <c r="AE49" s="5">
        <f>AE35</f>
        <v>7.4738592459423318E-3</v>
      </c>
      <c r="AF49" s="5">
        <f>E27*(1-EXP(-((A49/AF35)^B24)))</f>
        <v>1.3015358802177122E-3</v>
      </c>
      <c r="AG49" s="7">
        <f t="shared" si="9"/>
        <v>5.1493778716739352E-2</v>
      </c>
      <c r="AI49" s="13">
        <v>7000000</v>
      </c>
      <c r="AJ49" s="20">
        <f>AJ35*AI49^0.167</f>
        <v>5.4902950528014438E-3</v>
      </c>
      <c r="AK49" s="5">
        <f>AK35</f>
        <v>2.2279597368098742E-4</v>
      </c>
      <c r="AL49" s="5">
        <f>E27*(1-EXP(-((AI49/AL35)^B24)))</f>
        <v>3.7367685356847666E-5</v>
      </c>
      <c r="AM49" s="20">
        <f t="shared" si="10"/>
        <v>5.7504587118392785E-3</v>
      </c>
      <c r="AN49" s="7">
        <f>AJ49*AN35^0.67</f>
        <v>3.4506871557212215E-3</v>
      </c>
    </row>
    <row r="50" spans="1:40" ht="15.75" thickBot="1">
      <c r="A50" s="13">
        <v>1000</v>
      </c>
      <c r="B50" s="14">
        <f>B35*A50^0.167</f>
        <v>1.799804349496547E-2</v>
      </c>
      <c r="C50" s="15">
        <f>C35</f>
        <v>4.0451299458452265E-3</v>
      </c>
      <c r="D50" s="15">
        <f>E27*(1-EXP(-((A50/D35)^B24)))</f>
        <v>2.5772869471024553E-4</v>
      </c>
      <c r="E50" s="19">
        <f t="shared" si="2"/>
        <v>2.2300902135520943E-2</v>
      </c>
      <c r="F50" s="14">
        <f>F35*A50^0.167</f>
        <v>2.2799959289163545E-2</v>
      </c>
      <c r="G50" s="15">
        <f>G35</f>
        <v>4.4206734000343424E-3</v>
      </c>
      <c r="H50" s="15">
        <f>E27*(1-EXP(-((A50/H35)^B24)))</f>
        <v>4.0159384595015406E-4</v>
      </c>
      <c r="I50" s="19">
        <f t="shared" si="3"/>
        <v>2.762222653514804E-2</v>
      </c>
      <c r="J50" s="14">
        <f>J35*A50^0.167</f>
        <v>2.9566049145499686E-2</v>
      </c>
      <c r="K50" s="15">
        <f>K35</f>
        <v>4.8736548629438698E-3</v>
      </c>
      <c r="L50" s="15">
        <f>E27*(1-EXP(-((A50/L35)^B24)))</f>
        <v>6.5365125902093284E-4</v>
      </c>
      <c r="M50" s="19">
        <f t="shared" si="4"/>
        <v>3.5093355267464488E-2</v>
      </c>
      <c r="N50" s="14">
        <f>N35*A50^0.167</f>
        <v>3.8328917898702589E-2</v>
      </c>
      <c r="O50" s="15">
        <f>O35</f>
        <v>5.37246787021877E-3</v>
      </c>
      <c r="P50" s="15">
        <f>E27*(1-EXP(-((A50/P35)^B24)))</f>
        <v>1.0629138830686316E-3</v>
      </c>
      <c r="Q50" s="19">
        <f t="shared" si="5"/>
        <v>4.476429965198999E-2</v>
      </c>
      <c r="R50" s="14">
        <f>R35*A50^0.167</f>
        <v>1.0951473073468181E-2</v>
      </c>
      <c r="S50" s="15">
        <f>S35</f>
        <v>1.8052361253357108E-3</v>
      </c>
      <c r="T50" s="15">
        <f>E27*(1-EXP(-((A50/T35)^B24)))</f>
        <v>9.7726805081811376E-5</v>
      </c>
      <c r="U50" s="19">
        <f t="shared" si="6"/>
        <v>1.2854436003885703E-2</v>
      </c>
      <c r="V50" s="14">
        <f>V35*A50^0.167</f>
        <v>1.8471600777064393E-2</v>
      </c>
      <c r="W50" s="15">
        <f>W35</f>
        <v>3.0448507512949334E-3</v>
      </c>
      <c r="X50" s="15">
        <f>E27*(1-EXP(-((A50/X35)^B24)))</f>
        <v>2.6581180339511792E-4</v>
      </c>
      <c r="Y50" s="19">
        <f t="shared" si="7"/>
        <v>2.1782263331754446E-2</v>
      </c>
      <c r="Z50" s="14">
        <f>Z35*A50^0.167</f>
        <v>2.9566049145499686E-2</v>
      </c>
      <c r="AA50" s="15">
        <f>AA35</f>
        <v>4.8736548629438698E-3</v>
      </c>
      <c r="AB50" s="15">
        <f>E27*(1-EXP(-((A50/AB35)^B24)))</f>
        <v>6.5365125902093284E-4</v>
      </c>
      <c r="AC50" s="19">
        <f t="shared" si="8"/>
        <v>3.5093355267464488E-2</v>
      </c>
      <c r="AD50" s="14">
        <f>AD35*A50^0.167</f>
        <v>4.5340200729479342E-2</v>
      </c>
      <c r="AE50" s="15">
        <f>AE35</f>
        <v>7.4738592459423318E-3</v>
      </c>
      <c r="AF50" s="15">
        <f>E27*(1-EXP(-((A50/AF35)^B24)))</f>
        <v>1.479203677884276E-3</v>
      </c>
      <c r="AG50" s="19">
        <f t="shared" si="9"/>
        <v>5.4293263653305945E-2</v>
      </c>
      <c r="AI50" s="13">
        <v>10000000</v>
      </c>
      <c r="AJ50" s="20">
        <f>AJ35*AI50^0.167</f>
        <v>5.8272588715875869E-3</v>
      </c>
      <c r="AK50" s="5">
        <f>AK35</f>
        <v>2.2279597368098742E-4</v>
      </c>
      <c r="AL50" s="5">
        <f>E27*(1-EXP(-((AI50/AL35)^B24)))</f>
        <v>4.2486932505894035E-5</v>
      </c>
      <c r="AM50" s="20">
        <f t="shared" si="10"/>
        <v>6.0925417777744689E-3</v>
      </c>
      <c r="AN50" s="7">
        <f>AJ50*AN35^0.67</f>
        <v>3.662471169193287E-3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7.0007337542831814E-3</v>
      </c>
      <c r="AK51" s="5">
        <f>AK35</f>
        <v>2.2279597368098742E-4</v>
      </c>
      <c r="AL51" s="5">
        <f>E27*(1-EXP(-((AI51/AL35)^B24)))</f>
        <v>6.3095266714430101E-5</v>
      </c>
      <c r="AM51" s="20">
        <f t="shared" si="10"/>
        <v>7.2866249946785993E-3</v>
      </c>
      <c r="AN51" s="7">
        <f>AJ51*AN35^0.67</f>
        <v>4.4000079803001848E-3</v>
      </c>
    </row>
    <row r="52" spans="1:40">
      <c r="AI52" s="13">
        <v>70000000</v>
      </c>
      <c r="AJ52" s="20">
        <f>AJ35*AI52^0.167</f>
        <v>8.0648386750781613E-3</v>
      </c>
      <c r="AK52" s="5">
        <f>AK35</f>
        <v>2.2279597368098742E-4</v>
      </c>
      <c r="AL52" s="5">
        <f>E27*(1-EXP(-((AI52/AL35)^B24)))</f>
        <v>8.5594159584910344E-5</v>
      </c>
      <c r="AM52" s="20">
        <f t="shared" si="10"/>
        <v>8.37322880834406E-3</v>
      </c>
      <c r="AN52" s="7">
        <f>AJ52*AN35^0.67</f>
        <v>5.0688050389670752E-3</v>
      </c>
    </row>
    <row r="53" spans="1:40">
      <c r="AI53" s="13">
        <v>100000000</v>
      </c>
      <c r="AJ53" s="20">
        <f>AJ35*AI53^0.167</f>
        <v>8.5598136831083558E-3</v>
      </c>
      <c r="AK53" s="5">
        <f>AK35</f>
        <v>2.2279597368098742E-4</v>
      </c>
      <c r="AL53" s="5">
        <f>E27*(1-EXP(-((AI53/AL35)^B24)))</f>
        <v>9.7318672983994154E-5</v>
      </c>
      <c r="AM53" s="20">
        <f t="shared" si="10"/>
        <v>8.8799283297733376E-3</v>
      </c>
      <c r="AN53" s="7">
        <f>AJ53*AN35^0.67</f>
        <v>5.3799001415410774E-3</v>
      </c>
    </row>
    <row r="54" spans="1:40" ht="15.75" thickBot="1">
      <c r="AI54" s="14">
        <v>300000000</v>
      </c>
      <c r="AJ54" s="21">
        <f>AJ35*AI54^0.167</f>
        <v>1.0283561774454969E-2</v>
      </c>
      <c r="AK54" s="15">
        <f>AK35</f>
        <v>2.2279597368098742E-4</v>
      </c>
      <c r="AL54" s="15">
        <f>E27*(1-EXP(-((AI54/AL35)^B24)))</f>
        <v>1.4451364852844024E-4</v>
      </c>
      <c r="AM54" s="21">
        <f t="shared" si="10"/>
        <v>1.0650871396664397E-2</v>
      </c>
      <c r="AN54" s="19">
        <f>AJ54*AN35^0.67</f>
        <v>6.4632873441056614E-3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1" sqref="H11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87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1.4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2.1</v>
      </c>
      <c r="L4" s="11" t="s">
        <v>2</v>
      </c>
      <c r="M4" s="1">
        <v>2.1</v>
      </c>
      <c r="N4" s="11" t="s">
        <v>2</v>
      </c>
      <c r="O4" s="1">
        <v>2.1</v>
      </c>
      <c r="P4" s="11" t="s">
        <v>2</v>
      </c>
      <c r="Q4" s="1">
        <v>2.1</v>
      </c>
      <c r="S4" s="11" t="s">
        <v>2</v>
      </c>
      <c r="T4" s="1">
        <v>1.7</v>
      </c>
      <c r="U4" s="11" t="s">
        <v>2</v>
      </c>
      <c r="V4" s="1">
        <v>1.9</v>
      </c>
      <c r="W4" s="11" t="s">
        <v>2</v>
      </c>
      <c r="X4" s="1">
        <v>2.1</v>
      </c>
      <c r="Y4" s="11" t="s">
        <v>2</v>
      </c>
      <c r="Z4" s="1">
        <v>2.2999999999999998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1.3665625875600334E-3</v>
      </c>
      <c r="F5" s="7">
        <f>AN38</f>
        <v>7.8663671878178285E-4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1.1000000000000001</v>
      </c>
      <c r="D6" s="13">
        <f t="shared" ref="D6:D21" si="0">AI39</f>
        <v>3000</v>
      </c>
      <c r="E6" s="20">
        <f t="shared" ref="E6:F21" si="1">AM39</f>
        <v>1.6193535315753736E-3</v>
      </c>
      <c r="F6" s="7">
        <f t="shared" si="1"/>
        <v>9.4504712265062823E-4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1.8487224056658216E-3</v>
      </c>
      <c r="F7" s="7">
        <f t="shared" si="1"/>
        <v>1.0886933930119894E-3</v>
      </c>
      <c r="J7" s="35">
        <v>1</v>
      </c>
      <c r="K7" s="36">
        <v>8.0559575271319604E-3</v>
      </c>
      <c r="L7" s="35">
        <v>1</v>
      </c>
      <c r="M7" s="36">
        <v>9.7768901980694219E-3</v>
      </c>
      <c r="N7" s="35">
        <v>1</v>
      </c>
      <c r="O7" s="36">
        <v>1.1253370329963942E-2</v>
      </c>
      <c r="P7" s="6"/>
      <c r="Q7" s="16"/>
      <c r="S7" s="35">
        <v>1</v>
      </c>
      <c r="T7" s="36">
        <v>4.4177448561919771E-3</v>
      </c>
      <c r="U7" s="35">
        <v>1</v>
      </c>
      <c r="V7" s="36">
        <v>7.1723368339329328E-3</v>
      </c>
      <c r="W7" s="35">
        <v>1</v>
      </c>
      <c r="X7" s="36">
        <v>1.1253370329963942E-2</v>
      </c>
      <c r="Y7" s="35">
        <v>1</v>
      </c>
      <c r="Z7" s="36">
        <v>2.1689678045516071E-2</v>
      </c>
    </row>
    <row r="8" spans="1:26">
      <c r="A8" s="10"/>
      <c r="B8" s="5"/>
      <c r="D8" s="13">
        <f t="shared" si="0"/>
        <v>10000</v>
      </c>
      <c r="E8" s="20">
        <f t="shared" si="1"/>
        <v>1.9554605242047343E-3</v>
      </c>
      <c r="F8" s="7">
        <f t="shared" si="1"/>
        <v>1.1555113471781097E-3</v>
      </c>
      <c r="J8" s="35">
        <v>1.7782800000000001</v>
      </c>
      <c r="K8" s="36">
        <v>8.4279628093332608E-3</v>
      </c>
      <c r="L8" s="35">
        <v>1.7782800000000001</v>
      </c>
      <c r="M8" s="36">
        <v>1.0364121593730258E-2</v>
      </c>
      <c r="N8" s="35">
        <v>1.7782800000000001</v>
      </c>
      <c r="O8" s="36">
        <v>1.2404805642223446E-2</v>
      </c>
      <c r="P8" s="6"/>
      <c r="Q8" s="16"/>
      <c r="S8" s="35">
        <v>1.7782800000000001</v>
      </c>
      <c r="T8" s="36">
        <v>4.9441523303006829E-3</v>
      </c>
      <c r="U8" s="35">
        <v>1.7782800000000001</v>
      </c>
      <c r="V8" s="36">
        <v>7.781110792608307E-3</v>
      </c>
      <c r="W8" s="35">
        <v>1.7782800000000001</v>
      </c>
      <c r="X8" s="36">
        <v>1.2404805642223446E-2</v>
      </c>
      <c r="Y8" s="35">
        <v>1.7782800000000001</v>
      </c>
      <c r="Z8" s="36">
        <v>2.4504003762140587E-2</v>
      </c>
    </row>
    <row r="9" spans="1:26" ht="15.75" thickBot="1">
      <c r="C9" s="5"/>
      <c r="D9" s="13">
        <f t="shared" si="0"/>
        <v>30000</v>
      </c>
      <c r="E9" s="20">
        <f t="shared" si="1"/>
        <v>2.3274069312898458E-3</v>
      </c>
      <c r="F9" s="7">
        <f t="shared" si="1"/>
        <v>1.3882045520732344E-3</v>
      </c>
      <c r="J9" s="35">
        <v>3.16228</v>
      </c>
      <c r="K9" s="36">
        <v>9.014586523574071E-3</v>
      </c>
      <c r="L9" s="35">
        <v>3.16228</v>
      </c>
      <c r="M9" s="36">
        <v>1.074530688565057E-2</v>
      </c>
      <c r="N9" s="35">
        <v>3.16228</v>
      </c>
      <c r="O9" s="36">
        <v>1.3811091970262706E-2</v>
      </c>
      <c r="P9" s="6"/>
      <c r="Q9" s="16"/>
      <c r="S9" s="35">
        <v>3.16228</v>
      </c>
      <c r="T9" s="36">
        <v>5.2506461556862715E-3</v>
      </c>
      <c r="U9" s="35">
        <v>3.16228</v>
      </c>
      <c r="V9" s="36">
        <v>8.9924782636783187E-3</v>
      </c>
      <c r="W9" s="35">
        <v>3.16228</v>
      </c>
      <c r="X9" s="36">
        <v>1.3811091970262706E-2</v>
      </c>
      <c r="Y9" s="35">
        <v>3.16228</v>
      </c>
      <c r="Z9" s="36">
        <v>2.6250991664466899E-2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2.6650045364091973E-3</v>
      </c>
      <c r="F10" s="7">
        <f t="shared" si="1"/>
        <v>1.5992103332925724E-3</v>
      </c>
      <c r="J10" s="35">
        <v>5.6234099999999998</v>
      </c>
      <c r="K10" s="36">
        <v>9.6670265569730653E-3</v>
      </c>
      <c r="L10" s="35">
        <v>5.6234099999999998</v>
      </c>
      <c r="M10" s="36">
        <v>1.1149672364241508E-2</v>
      </c>
      <c r="N10" s="35">
        <v>5.6234099999999998</v>
      </c>
      <c r="O10" s="36">
        <v>1.4925681352529665E-2</v>
      </c>
      <c r="P10" s="6"/>
      <c r="Q10" s="16"/>
      <c r="S10" s="35">
        <v>5.6234099999999998</v>
      </c>
      <c r="T10" s="36">
        <v>5.6558413824672896E-3</v>
      </c>
      <c r="U10" s="35">
        <v>5.6234099999999998</v>
      </c>
      <c r="V10" s="36">
        <v>9.4529215116104324E-3</v>
      </c>
      <c r="W10" s="35">
        <v>5.6234099999999998</v>
      </c>
      <c r="X10" s="36">
        <v>1.4925681352529665E-2</v>
      </c>
      <c r="Y10" s="35">
        <v>5.6234099999999998</v>
      </c>
      <c r="Z10" s="36">
        <v>2.8366522220160267E-2</v>
      </c>
    </row>
    <row r="11" spans="1:26">
      <c r="A11" s="29" t="s">
        <v>70</v>
      </c>
      <c r="B11" s="7">
        <v>45000000000</v>
      </c>
      <c r="D11" s="13">
        <f t="shared" si="0"/>
        <v>100000</v>
      </c>
      <c r="E11" s="20">
        <f t="shared" si="1"/>
        <v>2.8221449894502643E-3</v>
      </c>
      <c r="F11" s="7">
        <f t="shared" si="1"/>
        <v>1.6973609819855907E-3</v>
      </c>
      <c r="J11" s="35">
        <v>10</v>
      </c>
      <c r="K11" s="36">
        <v>1.0287989220340073E-2</v>
      </c>
      <c r="L11" s="35">
        <v>10</v>
      </c>
      <c r="M11" s="36">
        <v>1.254305914078742E-2</v>
      </c>
      <c r="N11" s="35">
        <v>10</v>
      </c>
      <c r="O11" s="36">
        <v>1.660524166134545E-2</v>
      </c>
      <c r="P11" s="6"/>
      <c r="Q11" s="16"/>
      <c r="S11" s="35">
        <v>10</v>
      </c>
      <c r="T11" s="36">
        <v>6.4298681618312091E-3</v>
      </c>
      <c r="U11" s="35">
        <v>10</v>
      </c>
      <c r="V11" s="36">
        <v>1.049432670995412E-2</v>
      </c>
      <c r="W11" s="35">
        <v>10</v>
      </c>
      <c r="X11" s="36">
        <v>1.660524166134545E-2</v>
      </c>
      <c r="Y11" s="35">
        <v>10</v>
      </c>
      <c r="Z11" s="36">
        <v>3.1238283155491261E-2</v>
      </c>
    </row>
    <row r="12" spans="1:26">
      <c r="A12" s="29" t="s">
        <v>73</v>
      </c>
      <c r="B12" s="7">
        <v>2800000000</v>
      </c>
      <c r="D12" s="13">
        <f t="shared" si="0"/>
        <v>300000</v>
      </c>
      <c r="E12" s="20">
        <f t="shared" si="1"/>
        <v>3.3699159806071868E-3</v>
      </c>
      <c r="F12" s="7">
        <f t="shared" si="1"/>
        <v>2.0391701452852078E-3</v>
      </c>
      <c r="J12" s="35">
        <v>17.782789999999999</v>
      </c>
      <c r="K12" s="36">
        <v>1.0479715019628372E-2</v>
      </c>
      <c r="L12" s="35">
        <v>17.782789999999999</v>
      </c>
      <c r="M12" s="36">
        <v>1.3158621875712762E-2</v>
      </c>
      <c r="N12" s="35">
        <v>17.782789999999999</v>
      </c>
      <c r="O12" s="36">
        <v>1.8118995285195613E-2</v>
      </c>
      <c r="P12" s="6"/>
      <c r="Q12" s="16"/>
      <c r="S12" s="35">
        <v>17.782789999999999</v>
      </c>
      <c r="T12" s="36">
        <v>7.1484836281307459E-3</v>
      </c>
      <c r="U12" s="35">
        <v>17.782789999999999</v>
      </c>
      <c r="V12" s="36">
        <v>1.2246483230608774E-2</v>
      </c>
      <c r="W12" s="35">
        <v>17.782789999999999</v>
      </c>
      <c r="X12" s="36">
        <v>1.8118995285195613E-2</v>
      </c>
      <c r="Y12" s="35">
        <v>17.782789999999999</v>
      </c>
      <c r="Z12" s="36">
        <v>3.3784577851484823E-2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3.8673604868493579E-3</v>
      </c>
      <c r="F13" s="7">
        <f t="shared" si="1"/>
        <v>2.3491220820530661E-3</v>
      </c>
      <c r="J13" s="35">
        <v>31.622779999999999</v>
      </c>
      <c r="K13" s="36">
        <v>1.160717718260788E-2</v>
      </c>
      <c r="L13" s="35">
        <v>31.622779999999999</v>
      </c>
      <c r="M13" s="36">
        <v>1.4585491144116496E-2</v>
      </c>
      <c r="N13" s="35">
        <v>31.622779999999999</v>
      </c>
      <c r="O13" s="36">
        <v>1.9396320858262126E-2</v>
      </c>
      <c r="P13" s="6"/>
      <c r="Q13" s="16"/>
      <c r="S13" s="35">
        <v>31.622779999999999</v>
      </c>
      <c r="T13" s="36">
        <v>7.4982675418477588E-3</v>
      </c>
      <c r="U13" s="35">
        <v>31.622779999999999</v>
      </c>
      <c r="V13" s="36">
        <v>1.3439309362835921E-2</v>
      </c>
      <c r="W13" s="35">
        <v>31.622779999999999</v>
      </c>
      <c r="X13" s="36">
        <v>1.9396320858262126E-2</v>
      </c>
      <c r="Y13" s="35">
        <v>31.622779999999999</v>
      </c>
      <c r="Z13" s="36">
        <v>3.6450529253116974E-2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4.0989900120300448E-3</v>
      </c>
      <c r="F14" s="7">
        <f t="shared" si="1"/>
        <v>2.493298149086031E-3</v>
      </c>
      <c r="J14" s="35">
        <v>56.23413</v>
      </c>
      <c r="K14" s="36">
        <v>1.2766116715619684E-2</v>
      </c>
      <c r="L14" s="35">
        <v>56.23413</v>
      </c>
      <c r="M14" s="36">
        <v>1.6295673805163873E-2</v>
      </c>
      <c r="N14" s="35">
        <v>56.23413</v>
      </c>
      <c r="O14" s="36">
        <v>2.1075881167077908E-2</v>
      </c>
      <c r="P14" s="6"/>
      <c r="Q14" s="16"/>
      <c r="S14" s="35">
        <v>56.23413</v>
      </c>
      <c r="T14" s="36">
        <v>8.0402594477556027E-3</v>
      </c>
      <c r="U14" s="35">
        <v>56.23413</v>
      </c>
      <c r="V14" s="36">
        <v>1.4530158131427141E-2</v>
      </c>
      <c r="W14" s="35">
        <v>56.23413</v>
      </c>
      <c r="X14" s="36">
        <v>2.1075881167077908E-2</v>
      </c>
      <c r="Y14" s="35">
        <v>56.23413</v>
      </c>
      <c r="Z14" s="36">
        <v>3.9561603599725693E-2</v>
      </c>
    </row>
    <row r="15" spans="1:26" ht="15.75" thickBot="1">
      <c r="D15" s="13">
        <f t="shared" si="0"/>
        <v>3000000</v>
      </c>
      <c r="E15" s="20">
        <f t="shared" si="1"/>
        <v>4.9068529498979248E-3</v>
      </c>
      <c r="F15" s="7">
        <f t="shared" si="1"/>
        <v>2.9953906109963036E-3</v>
      </c>
      <c r="J15" s="35">
        <v>100</v>
      </c>
      <c r="K15" s="36">
        <v>1.3201076737885887E-2</v>
      </c>
      <c r="L15" s="35">
        <v>100</v>
      </c>
      <c r="M15" s="36">
        <v>1.7640124632071454E-2</v>
      </c>
      <c r="N15" s="35">
        <v>100</v>
      </c>
      <c r="O15" s="36">
        <v>2.3050208915831739E-2</v>
      </c>
      <c r="P15" s="6"/>
      <c r="Q15" s="16"/>
      <c r="S15" s="35">
        <v>100</v>
      </c>
      <c r="T15" s="36">
        <v>8.5545456971315402E-3</v>
      </c>
      <c r="U15" s="35">
        <v>100</v>
      </c>
      <c r="V15" s="36">
        <v>1.5806420288447351E-2</v>
      </c>
      <c r="W15" s="35">
        <v>100</v>
      </c>
      <c r="X15" s="36">
        <v>2.3050208915831739E-2</v>
      </c>
      <c r="Y15" s="35">
        <v>100</v>
      </c>
      <c r="Z15" s="36">
        <v>4.3361900570813253E-2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5.6410861429413393E-3</v>
      </c>
      <c r="F16" s="7">
        <f t="shared" si="1"/>
        <v>3.4506871557212215E-3</v>
      </c>
      <c r="J16" s="35">
        <v>177.82794000000001</v>
      </c>
      <c r="K16" s="36">
        <v>1.4603250493875595E-2</v>
      </c>
      <c r="L16" s="35">
        <v>177.82794000000001</v>
      </c>
      <c r="M16" s="36">
        <v>1.8497791538891941E-2</v>
      </c>
      <c r="N16" s="35">
        <v>177.82794000000001</v>
      </c>
      <c r="O16" s="36">
        <v>2.5021466170419827E-2</v>
      </c>
      <c r="P16" s="6"/>
      <c r="Q16" s="16"/>
      <c r="S16" s="35">
        <v>177.82794000000001</v>
      </c>
      <c r="T16" s="36">
        <v>9.358009736560648E-3</v>
      </c>
      <c r="U16" s="35">
        <v>177.82794000000001</v>
      </c>
      <c r="V16" s="36">
        <v>1.6980705081831634E-2</v>
      </c>
      <c r="W16" s="35">
        <v>177.82794000000001</v>
      </c>
      <c r="X16" s="36">
        <v>2.5021466170419827E-2</v>
      </c>
      <c r="Y16" s="35">
        <v>177.82794000000001</v>
      </c>
      <c r="Z16" s="36">
        <v>4.6932456667074886E-2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5.9831692088765289E-3</v>
      </c>
      <c r="F17" s="7">
        <f t="shared" si="1"/>
        <v>3.662471169193287E-3</v>
      </c>
      <c r="J17" s="35">
        <v>316.22777000000002</v>
      </c>
      <c r="K17" s="36">
        <v>1.5931023193424796E-2</v>
      </c>
      <c r="L17" s="35">
        <v>316.22777000000002</v>
      </c>
      <c r="M17" s="36">
        <v>1.9762399500599884E-2</v>
      </c>
      <c r="N17" s="35">
        <v>316.22777000000002</v>
      </c>
      <c r="O17" s="36">
        <v>2.6879115140864867E-2</v>
      </c>
      <c r="P17" s="6"/>
      <c r="Q17" s="16"/>
      <c r="S17" s="35">
        <v>316.22777000000002</v>
      </c>
      <c r="T17" s="36">
        <v>1.07034656818976E-2</v>
      </c>
      <c r="U17" s="35">
        <v>316.22777000000002</v>
      </c>
      <c r="V17" s="36">
        <v>1.8423839288437969E-2</v>
      </c>
      <c r="W17" s="35">
        <v>316.22777000000002</v>
      </c>
      <c r="X17" s="36">
        <v>2.6879115140864867E-2</v>
      </c>
      <c r="Y17" s="35">
        <v>316.22777000000002</v>
      </c>
      <c r="Z17" s="36">
        <v>4.9225079147113847E-2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7.1772524257806593E-3</v>
      </c>
      <c r="F18" s="7">
        <f t="shared" si="1"/>
        <v>4.4000079803001848E-3</v>
      </c>
      <c r="J18" s="35">
        <v>562.34132999999997</v>
      </c>
      <c r="K18" s="36">
        <v>1.705276219821681E-2</v>
      </c>
      <c r="L18" s="35">
        <v>562.34132999999997</v>
      </c>
      <c r="M18" s="36">
        <v>2.1323198736435185E-2</v>
      </c>
      <c r="N18" s="35">
        <v>562.34132999999997</v>
      </c>
      <c r="O18" s="36">
        <v>2.9123646376229145E-2</v>
      </c>
      <c r="P18" s="6"/>
      <c r="Q18" s="16"/>
      <c r="S18" s="35">
        <v>562.34132999999997</v>
      </c>
      <c r="T18" s="36">
        <v>1.1368401438666409E-2</v>
      </c>
      <c r="U18" s="35">
        <v>562.34132999999997</v>
      </c>
      <c r="V18" s="36">
        <v>1.9100598156204074E-2</v>
      </c>
      <c r="W18" s="35">
        <v>562.34132999999997</v>
      </c>
      <c r="X18" s="36">
        <v>2.9123646376229145E-2</v>
      </c>
      <c r="Y18" s="35">
        <v>562.34132999999997</v>
      </c>
      <c r="Z18" s="36">
        <v>5.1579923114085435E-2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8.2638562394461209E-3</v>
      </c>
      <c r="F19" s="7">
        <f t="shared" si="1"/>
        <v>5.0688050389670752E-3</v>
      </c>
      <c r="J19" s="35">
        <v>961.29309999999998</v>
      </c>
      <c r="K19" s="36">
        <v>1.68782058734913E-2</v>
      </c>
      <c r="L19" s="35">
        <v>961.29309999999998</v>
      </c>
      <c r="M19" s="36">
        <v>2.3976042322096002E-2</v>
      </c>
      <c r="N19" s="35">
        <v>961.29309999999998</v>
      </c>
      <c r="O19" s="36">
        <v>3.2531894900516896E-2</v>
      </c>
      <c r="P19" s="6"/>
      <c r="Q19" s="16"/>
      <c r="S19" s="35">
        <v>961.29309999999998</v>
      </c>
      <c r="T19" s="36">
        <v>1.2055848041367671E-2</v>
      </c>
      <c r="U19" s="35">
        <v>961.29309999999998</v>
      </c>
      <c r="V19" s="36">
        <v>1.9786627693391776E-2</v>
      </c>
      <c r="W19" s="35">
        <v>961.29309999999998</v>
      </c>
      <c r="X19" s="36">
        <v>3.2531894900516896E-2</v>
      </c>
      <c r="Y19" s="35">
        <v>961.29309999999998</v>
      </c>
      <c r="Z19" s="36">
        <v>4.7793984947674228E-2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8.7705557608753985E-3</v>
      </c>
      <c r="F20" s="7">
        <f t="shared" si="1"/>
        <v>5.3799001415410774E-3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1.0541498827766458E-2</v>
      </c>
      <c r="F21" s="19">
        <f t="shared" si="1"/>
        <v>6.4632873441056614E-3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2.9204693611473271E-3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6.4899319136607266E-14</v>
      </c>
      <c r="C26" s="5"/>
      <c r="D26" s="5" t="s">
        <v>75</v>
      </c>
      <c r="E26" s="7">
        <f>B26*B12</f>
        <v>1.8171809358250035E-4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0.20118788932348253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2.1</v>
      </c>
      <c r="C32" s="5">
        <f>B32</f>
        <v>2.1</v>
      </c>
      <c r="D32" s="5">
        <f>B32</f>
        <v>2.1</v>
      </c>
      <c r="E32" s="2"/>
      <c r="F32" s="6">
        <f>M4/(B4+B5)*B4</f>
        <v>2.1</v>
      </c>
      <c r="G32" s="5">
        <f>F32</f>
        <v>2.1</v>
      </c>
      <c r="H32" s="5">
        <f>F32</f>
        <v>2.1</v>
      </c>
      <c r="I32" s="2"/>
      <c r="J32" s="6">
        <f>O4/(B4+B5)*B4</f>
        <v>2.1</v>
      </c>
      <c r="K32" s="5">
        <f>J32</f>
        <v>2.1</v>
      </c>
      <c r="L32" s="5">
        <f>J32</f>
        <v>2.1</v>
      </c>
      <c r="M32" s="2"/>
      <c r="N32" s="6">
        <f>Q4/(B4+B5)*B4</f>
        <v>2.1</v>
      </c>
      <c r="O32" s="5">
        <f>N32</f>
        <v>2.1</v>
      </c>
      <c r="P32" s="5">
        <f>N32</f>
        <v>2.1</v>
      </c>
      <c r="Q32" s="2"/>
      <c r="R32" s="6">
        <f>T4/(B4+B5)*B4</f>
        <v>1.7000000000000002</v>
      </c>
      <c r="S32" s="5">
        <f>R32</f>
        <v>1.7000000000000002</v>
      </c>
      <c r="T32" s="5">
        <f>R32</f>
        <v>1.7000000000000002</v>
      </c>
      <c r="U32" s="2"/>
      <c r="V32" s="6">
        <f>V4/(B4+B5)*B4</f>
        <v>1.9</v>
      </c>
      <c r="W32" s="5">
        <f>V32</f>
        <v>1.9</v>
      </c>
      <c r="X32" s="5">
        <f>V32</f>
        <v>1.9</v>
      </c>
      <c r="Y32" s="2"/>
      <c r="Z32" s="6">
        <f>X4/(B4+B5)*B4</f>
        <v>2.1</v>
      </c>
      <c r="AA32" s="5">
        <f>Z32</f>
        <v>2.1</v>
      </c>
      <c r="AB32" s="5">
        <f>Z32</f>
        <v>2.1</v>
      </c>
      <c r="AC32" s="2"/>
      <c r="AD32" s="6">
        <f>Z4/(B4+B5)*B4</f>
        <v>2.2999999999999998</v>
      </c>
      <c r="AE32" s="5">
        <f>AD32</f>
        <v>2.2999999999999998</v>
      </c>
      <c r="AF32" s="5">
        <f>AD32</f>
        <v>2.2999999999999998</v>
      </c>
      <c r="AG32" s="2"/>
      <c r="AI32" s="6"/>
      <c r="AJ32" s="5">
        <f>B6/(B4+B5)*B4</f>
        <v>1.1000000000000001</v>
      </c>
      <c r="AK32" s="5">
        <f>AJ32</f>
        <v>1.1000000000000001</v>
      </c>
      <c r="AL32" s="5">
        <f>AJ32</f>
        <v>1.1000000000000001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5.6783910438313679E-3</v>
      </c>
      <c r="C35" s="5">
        <f>E26*(C32^B13)*EXP(-B20*C33)</f>
        <v>2.0593388815212063E-3</v>
      </c>
      <c r="D35" s="5">
        <f>B23*(D32^(-B22/B24))*EXP(B21*D33/B24)</f>
        <v>108088584377.62029</v>
      </c>
      <c r="E35" s="2"/>
      <c r="F35" s="6">
        <f>E25*(F32^B13)*EXP(-B27*F33)</f>
        <v>7.1933976970064255E-3</v>
      </c>
      <c r="G35" s="5">
        <f>E26*(G32^B13)*EXP(-B20*G33)</f>
        <v>2.2505246400174833E-3</v>
      </c>
      <c r="H35" s="5">
        <f>B23*(H32^(-B22/B24))*EXP(B21*H33/B24)</f>
        <v>31497819012.533138</v>
      </c>
      <c r="I35" s="2"/>
      <c r="J35" s="6">
        <f>E25*(J32^B13)*EXP(-B27*J33)</f>
        <v>9.3281021748972941E-3</v>
      </c>
      <c r="K35" s="5">
        <f>E26*(K32^B13)*EXP(-B20*K33)</f>
        <v>2.4811333847714247E-3</v>
      </c>
      <c r="L35" s="5">
        <f>B23*(L32^(-B22/B24))*EXP(B21*L33/B24)</f>
        <v>8125668330.1973372</v>
      </c>
      <c r="M35" s="2"/>
      <c r="N35" s="6">
        <f>E25*(N32^B13)*EXP(-B27*N33)</f>
        <v>1.2092791317935316E-2</v>
      </c>
      <c r="O35" s="5">
        <f>E26*(O32^B13)*EXP(-B20*O33)</f>
        <v>2.7350745521113741E-3</v>
      </c>
      <c r="P35" s="5">
        <f>B23*(P32^(-B22/B24))*EXP(B21*P33/B24)</f>
        <v>2099396264.6210921</v>
      </c>
      <c r="Q35" s="2"/>
      <c r="R35" s="6">
        <f>E25*(R32^B13)*EXP(-B27*R33)</f>
        <v>3.4551948179554841E-3</v>
      </c>
      <c r="S35" s="5">
        <f>E26*(S32^B13)*EXP(-B20*S33)</f>
        <v>9.1902930017090725E-4</v>
      </c>
      <c r="T35" s="5">
        <f>B23*(T32^(-B22/B24))*EXP(B21*T33/B24)</f>
        <v>1599994262905.5586</v>
      </c>
      <c r="U35" s="2"/>
      <c r="V35" s="6">
        <f>E25*(V32^B13)*EXP(-B27*V33)</f>
        <v>5.8277985852768508E-3</v>
      </c>
      <c r="W35" s="5">
        <f>E26*(W32^B13)*EXP(-B20*W33)</f>
        <v>1.5501058370228752E-3</v>
      </c>
      <c r="X35" s="5">
        <f>B23*(X32^(-B22/B24))*EXP(B21*X33/B24)</f>
        <v>99197661932.259323</v>
      </c>
      <c r="Y35" s="2"/>
      <c r="Z35" s="6">
        <f>E25*(Z32^B13)*EXP(-B27*Z33)</f>
        <v>9.3281021748972941E-3</v>
      </c>
      <c r="AA35" s="5">
        <f>E26*(AA32^B13)*EXP(-B20*AA33)</f>
        <v>2.4811333847714247E-3</v>
      </c>
      <c r="AB35" s="5">
        <f>B23*(AB32^(-B22/B24))*EXP(B21*AB33/B24)</f>
        <v>8125668330.1973372</v>
      </c>
      <c r="AC35" s="2"/>
      <c r="AD35" s="6">
        <f>E25*(AD32^B13)*EXP(-B27*AD33)</f>
        <v>1.4304854292624096E-2</v>
      </c>
      <c r="AE35" s="5">
        <f>E26*(AE32^B13)*EXP(-B20*AE33)</f>
        <v>3.8048737979342784E-3</v>
      </c>
      <c r="AF35" s="5">
        <f>B23*(AF32^(-B22/B24))*EXP(B21*AF33/B24)</f>
        <v>835883128.3572377</v>
      </c>
      <c r="AG35" s="2"/>
      <c r="AI35" s="6"/>
      <c r="AJ35" s="5">
        <f>E25*(AJ32^B13)*EXP(-B27*AJ33)</f>
        <v>3.9487924869802935E-4</v>
      </c>
      <c r="AK35" s="5">
        <f>E26*(AK32^B13)*EXP(-B20*AK33)</f>
        <v>1.1342340478304815E-4</v>
      </c>
      <c r="AL35" s="5">
        <f>B23*(AL32^(-B22/B24))*EXP(B21*AL33/B24)</f>
        <v>1.6187072924623046E+17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5.6783910438313679E-3</v>
      </c>
      <c r="C38" s="5">
        <f>C35</f>
        <v>2.0593388815212063E-3</v>
      </c>
      <c r="D38" s="5">
        <f>E27*(1-EXP(-((A38/D35)^B24)))</f>
        <v>2.1449538077141133E-5</v>
      </c>
      <c r="E38" s="7">
        <f>B38+C38+D38</f>
        <v>7.7591794634297153E-3</v>
      </c>
      <c r="F38" s="13">
        <f>F35*A38^0.167</f>
        <v>7.1933976970064255E-3</v>
      </c>
      <c r="G38" s="5">
        <f>G35</f>
        <v>2.2505246400174833E-3</v>
      </c>
      <c r="H38" s="5">
        <f>E27*(1-EXP(-((A38/H35)^B24)))</f>
        <v>3.3433725473423221E-5</v>
      </c>
      <c r="I38" s="7">
        <f>F38+G38+H38</f>
        <v>9.477356062497333E-3</v>
      </c>
      <c r="J38" s="13">
        <f>J35*A38^0.167</f>
        <v>9.3281021748972941E-3</v>
      </c>
      <c r="K38" s="5">
        <f>K35</f>
        <v>2.4811333847714247E-3</v>
      </c>
      <c r="L38" s="5">
        <f>E27*(1-EXP(-((A38/L35)^B24)))</f>
        <v>5.4449486219137591E-5</v>
      </c>
      <c r="M38" s="7">
        <f>J38+K38+L38</f>
        <v>1.1863685045887857E-2</v>
      </c>
      <c r="N38" s="13">
        <f>N35*A38^0.167</f>
        <v>1.2092791317935316E-2</v>
      </c>
      <c r="O38" s="5">
        <f>O35</f>
        <v>2.7350745521113741E-3</v>
      </c>
      <c r="P38" s="5">
        <f>E27*(1-EXP(-((A38/P35)^B24)))</f>
        <v>8.8624168046017731E-5</v>
      </c>
      <c r="Q38" s="7">
        <f>N38+O38+P38</f>
        <v>1.4916490038092707E-2</v>
      </c>
      <c r="R38" s="13">
        <f>R35*A38^0.167</f>
        <v>3.4551948179554841E-3</v>
      </c>
      <c r="S38" s="5">
        <f>S35</f>
        <v>9.1902930017090725E-4</v>
      </c>
      <c r="T38" s="5">
        <f>E27*(1-EXP(-((A38/T35)^B24)))</f>
        <v>8.1303721668619815E-6</v>
      </c>
      <c r="U38" s="7">
        <f>R38+S38+T38</f>
        <v>4.3823544902932537E-3</v>
      </c>
      <c r="V38" s="13">
        <f>V35*A38^0.167</f>
        <v>5.8277985852768508E-3</v>
      </c>
      <c r="W38" s="5">
        <f>W35</f>
        <v>1.5501058370228752E-3</v>
      </c>
      <c r="X38" s="5">
        <f>E27*(1-EXP(-((A38/X35)^B24)))</f>
        <v>2.2122664790126793E-5</v>
      </c>
      <c r="Y38" s="7">
        <f>V38+W38+X38</f>
        <v>7.4000270870898527E-3</v>
      </c>
      <c r="Z38" s="13">
        <f>Z35*A38^0.167</f>
        <v>9.3281021748972941E-3</v>
      </c>
      <c r="AA38" s="5">
        <f>AA35</f>
        <v>2.4811333847714247E-3</v>
      </c>
      <c r="AB38" s="5">
        <f>E27*(1-EXP(-((A38/AB35)^B24)))</f>
        <v>5.4449486219137591E-5</v>
      </c>
      <c r="AC38" s="7">
        <f>Z38+AA38+AB38</f>
        <v>1.1863685045887857E-2</v>
      </c>
      <c r="AD38" s="13">
        <f>AD35*A38^0.167</f>
        <v>1.4304854292624096E-2</v>
      </c>
      <c r="AE38" s="5">
        <f>AE35</f>
        <v>3.8048737979342784E-3</v>
      </c>
      <c r="AF38" s="5">
        <f>E27*(1-EXP(-((A38/AF35)^B24)))</f>
        <v>1.2345143844912554E-4</v>
      </c>
      <c r="AG38" s="7">
        <f>AD38+AE38+AF38</f>
        <v>1.82331795290075E-2</v>
      </c>
      <c r="AI38" s="13">
        <v>1000</v>
      </c>
      <c r="AJ38" s="20">
        <f>AJ35*AI38^0.167</f>
        <v>1.2515964185043325E-3</v>
      </c>
      <c r="AK38" s="5">
        <f>AK35</f>
        <v>1.1342340478304815E-4</v>
      </c>
      <c r="AL38" s="5">
        <f>E27*(1-EXP(-((AI38/AL35)^B24)))</f>
        <v>1.5427642726527482E-6</v>
      </c>
      <c r="AM38" s="20">
        <f>AJ38+AK38+AL38</f>
        <v>1.3665625875600334E-3</v>
      </c>
      <c r="AN38" s="7">
        <f>AJ38*AN35^0.67</f>
        <v>7.8663671878178285E-4</v>
      </c>
    </row>
    <row r="39" spans="1:40">
      <c r="A39" s="13">
        <v>2</v>
      </c>
      <c r="B39" s="13">
        <f>B35*A39^0.167</f>
        <v>6.3752512678203945E-3</v>
      </c>
      <c r="C39" s="5">
        <f>C35</f>
        <v>2.0593388815212063E-3</v>
      </c>
      <c r="D39" s="5">
        <f>E27*(1-EXP(-((A39/D35)^B24)))</f>
        <v>2.7528476723989662E-5</v>
      </c>
      <c r="E39" s="7">
        <f t="shared" ref="E39:E50" si="2">B39+C39+D39</f>
        <v>8.4621186260655894E-3</v>
      </c>
      <c r="F39" s="13">
        <f>F35*A39^0.167</f>
        <v>8.0761816919240736E-3</v>
      </c>
      <c r="G39" s="5">
        <f>G35</f>
        <v>2.2505246400174833E-3</v>
      </c>
      <c r="H39" s="5">
        <f>E27*(1-EXP(-((A39/H35)^B24)))</f>
        <v>4.2908698557195274E-5</v>
      </c>
      <c r="I39" s="7">
        <f t="shared" ref="I39:I50" si="3">F39+G39+H39</f>
        <v>1.0369615030498753E-2</v>
      </c>
      <c r="J39" s="13">
        <f>J35*A39^0.167</f>
        <v>1.047286013904861E-2</v>
      </c>
      <c r="K39" s="5">
        <f>K35</f>
        <v>2.4811333847714247E-3</v>
      </c>
      <c r="L39" s="5">
        <f>E27*(1-EXP(-((A39/L35)^B24)))</f>
        <v>6.987920035632711E-5</v>
      </c>
      <c r="M39" s="7">
        <f t="shared" ref="M39:M50" si="4">J39+K39+L39</f>
        <v>1.3023872724176362E-2</v>
      </c>
      <c r="N39" s="13">
        <f>N35*A39^0.167</f>
        <v>1.3576835865311722E-2</v>
      </c>
      <c r="O39" s="5">
        <f>O35</f>
        <v>2.7350745521113741E-3</v>
      </c>
      <c r="P39" s="5">
        <f>E27*(1-EXP(-((A39/P35)^B24)))</f>
        <v>1.1373545127254568E-4</v>
      </c>
      <c r="Q39" s="7">
        <f t="shared" ref="Q39:Q50" si="5">N39+O39+P39</f>
        <v>1.6425645868695642E-2</v>
      </c>
      <c r="R39" s="13">
        <f>R35*A39^0.167</f>
        <v>3.8792212395563435E-3</v>
      </c>
      <c r="S39" s="5">
        <f>S35</f>
        <v>9.1902930017090725E-4</v>
      </c>
      <c r="T39" s="5">
        <f>E27*(1-EXP(-((A39/T35)^B24)))</f>
        <v>1.0434670436756081E-5</v>
      </c>
      <c r="U39" s="7">
        <f t="shared" ref="U39:U50" si="6">R39+S39+T39</f>
        <v>4.8086852101640069E-3</v>
      </c>
      <c r="V39" s="13">
        <f>V35*A39^0.167</f>
        <v>6.5429943152205891E-3</v>
      </c>
      <c r="W39" s="5">
        <f>W35</f>
        <v>1.5501058370228752E-3</v>
      </c>
      <c r="X39" s="5">
        <f>E27*(1-EXP(-((A39/X35)^B24)))</f>
        <v>2.8392358464162052E-5</v>
      </c>
      <c r="Y39" s="7">
        <f t="shared" ref="Y39:Y50" si="7">V39+W39+X39</f>
        <v>8.1214925107076265E-3</v>
      </c>
      <c r="Z39" s="13">
        <f>Z35*A39^0.167</f>
        <v>1.047286013904861E-2</v>
      </c>
      <c r="AA39" s="5">
        <f>AA35</f>
        <v>2.4811333847714247E-3</v>
      </c>
      <c r="AB39" s="5">
        <f>E27*(1-EXP(-((A39/AB35)^B24)))</f>
        <v>6.987920035632711E-5</v>
      </c>
      <c r="AC39" s="7">
        <f t="shared" ref="AC39:AC50" si="8">Z39+AA39+AB39</f>
        <v>1.3023872724176362E-2</v>
      </c>
      <c r="AD39" s="13">
        <f>AD35*A39^0.167</f>
        <v>1.6060366353970686E-2</v>
      </c>
      <c r="AE39" s="5">
        <f>AE35</f>
        <v>3.8048737979342784E-3</v>
      </c>
      <c r="AF39" s="5">
        <f>E27*(1-EXP(-((A39/AF35)^B24)))</f>
        <v>1.5842699366482526E-4</v>
      </c>
      <c r="AG39" s="7">
        <f t="shared" ref="AG39:AG50" si="9">AD39+AE39+AF39</f>
        <v>2.0023667145569787E-2</v>
      </c>
      <c r="AI39" s="13">
        <v>3000</v>
      </c>
      <c r="AJ39" s="20">
        <f>AJ35*AI39^0.167</f>
        <v>1.5036389298723682E-3</v>
      </c>
      <c r="AK39" s="5">
        <f>AK35</f>
        <v>1.1342340478304815E-4</v>
      </c>
      <c r="AL39" s="5">
        <f>E27*(1-EXP(-((AI39/AL35)^B24)))</f>
        <v>2.2911969199572189E-6</v>
      </c>
      <c r="AM39" s="20">
        <f t="shared" ref="AM39:AM54" si="10">AJ39+AK39+AL39</f>
        <v>1.6193535315753736E-3</v>
      </c>
      <c r="AN39" s="7">
        <f>AJ39*AN35^0.67</f>
        <v>9.4504712265062823E-4</v>
      </c>
    </row>
    <row r="40" spans="1:40">
      <c r="A40" s="13">
        <v>4</v>
      </c>
      <c r="B40" s="13">
        <f>B35*A40^0.167</f>
        <v>7.157631169483889E-3</v>
      </c>
      <c r="C40" s="5">
        <f>C35</f>
        <v>2.0593388815212063E-3</v>
      </c>
      <c r="D40" s="5">
        <f>E27*(1-EXP(-((A40/D35)^B24)))</f>
        <v>3.5330074843157254E-5</v>
      </c>
      <c r="E40" s="7">
        <f t="shared" si="2"/>
        <v>9.2523001258482535E-3</v>
      </c>
      <c r="F40" s="13">
        <f>F35*A40^0.167</f>
        <v>9.0673021940818367E-3</v>
      </c>
      <c r="G40" s="5">
        <f>G35</f>
        <v>2.2505246400174833E-3</v>
      </c>
      <c r="H40" s="5">
        <f>E27*(1-EXP(-((A40/H35)^B24)))</f>
        <v>5.5068470430246287E-5</v>
      </c>
      <c r="I40" s="7">
        <f t="shared" si="3"/>
        <v>1.1372895304529567E-2</v>
      </c>
      <c r="J40" s="13">
        <f>J35*A40^0.167</f>
        <v>1.1758104428490663E-2</v>
      </c>
      <c r="K40" s="5">
        <f>K35</f>
        <v>2.4811333847714247E-3</v>
      </c>
      <c r="L40" s="5">
        <f>E27*(1-EXP(-((A40/L35)^B24)))</f>
        <v>8.9680360644872441E-5</v>
      </c>
      <c r="M40" s="7">
        <f t="shared" si="4"/>
        <v>1.4328918173906961E-2</v>
      </c>
      <c r="N40" s="13">
        <f>N35*A40^0.167</f>
        <v>1.5243004469962747E-2</v>
      </c>
      <c r="O40" s="5">
        <f>O35</f>
        <v>2.7350745521113741E-3</v>
      </c>
      <c r="P40" s="5">
        <f>E27*(1-EXP(-((A40/P35)^B24)))</f>
        <v>1.4595932786302097E-4</v>
      </c>
      <c r="Q40" s="7">
        <f t="shared" si="5"/>
        <v>1.8124038349937144E-2</v>
      </c>
      <c r="R40" s="13">
        <f>R35*A40^0.167</f>
        <v>4.3552847866128444E-3</v>
      </c>
      <c r="S40" s="5">
        <f>S35</f>
        <v>9.1902930017090725E-4</v>
      </c>
      <c r="T40" s="5">
        <f>E27*(1-EXP(-((A40/T35)^B24)))</f>
        <v>1.3392027837918875E-5</v>
      </c>
      <c r="U40" s="7">
        <f t="shared" si="6"/>
        <v>5.2877061146216703E-3</v>
      </c>
      <c r="V40" s="13">
        <f>V35*A40^0.167</f>
        <v>7.3459598822039956E-3</v>
      </c>
      <c r="W40" s="5">
        <f>W35</f>
        <v>1.5501058370228752E-3</v>
      </c>
      <c r="X40" s="5">
        <f>E27*(1-EXP(-((A40/X35)^B24)))</f>
        <v>3.6438759366407576E-5</v>
      </c>
      <c r="Y40" s="7">
        <f t="shared" si="7"/>
        <v>8.9325044785932787E-3</v>
      </c>
      <c r="Z40" s="13">
        <f>Z35*A40^0.167</f>
        <v>1.1758104428490663E-2</v>
      </c>
      <c r="AA40" s="5">
        <f>AA35</f>
        <v>2.4811333847714247E-3</v>
      </c>
      <c r="AB40" s="5">
        <f>E27*(1-EXP(-((A40/AB35)^B24)))</f>
        <v>8.9680360644872441E-5</v>
      </c>
      <c r="AC40" s="7">
        <f t="shared" si="8"/>
        <v>1.4328918173906961E-2</v>
      </c>
      <c r="AD40" s="13">
        <f>AD35*A40^0.167</f>
        <v>1.80313173519531E-2</v>
      </c>
      <c r="AE40" s="5">
        <f>AE35</f>
        <v>3.8048737979342784E-3</v>
      </c>
      <c r="AF40" s="5">
        <f>E27*(1-EXP(-((A40/AF35)^B24)))</f>
        <v>2.0330661214967806E-4</v>
      </c>
      <c r="AG40" s="7">
        <f t="shared" si="9"/>
        <v>2.2039497762037057E-2</v>
      </c>
      <c r="AI40" s="13">
        <v>7000</v>
      </c>
      <c r="AJ40" s="20">
        <f>AJ35*AI40^0.167</f>
        <v>1.7321906275279395E-3</v>
      </c>
      <c r="AK40" s="5">
        <f>AK35</f>
        <v>1.1342340478304815E-4</v>
      </c>
      <c r="AL40" s="5">
        <f>E27*(1-EXP(-((AI40/AL35)^B24)))</f>
        <v>3.108373354833972E-6</v>
      </c>
      <c r="AM40" s="20">
        <f t="shared" si="10"/>
        <v>1.8487224056658216E-3</v>
      </c>
      <c r="AN40" s="7">
        <f>AJ40*AN35^0.67</f>
        <v>1.0886933930119894E-3</v>
      </c>
    </row>
    <row r="41" spans="1:40">
      <c r="A41" s="13">
        <v>7</v>
      </c>
      <c r="B41" s="13">
        <f>B35*A41^0.167</f>
        <v>7.8588078394451217E-3</v>
      </c>
      <c r="C41" s="5">
        <f>C35</f>
        <v>2.0593388815212063E-3</v>
      </c>
      <c r="D41" s="5">
        <f>E27*(1-EXP(-((A41/D35)^B24)))</f>
        <v>4.3214524995940062E-5</v>
      </c>
      <c r="E41" s="7">
        <f t="shared" si="2"/>
        <v>9.9613612459622681E-3</v>
      </c>
      <c r="F41" s="13">
        <f>F35*A41^0.167</f>
        <v>9.955554271820136E-3</v>
      </c>
      <c r="G41" s="5">
        <f>G35</f>
        <v>2.2505246400174833E-3</v>
      </c>
      <c r="H41" s="5">
        <f>E27*(1-EXP(-((A41/H35)^B24)))</f>
        <v>6.7357109890249812E-5</v>
      </c>
      <c r="I41" s="7">
        <f t="shared" si="3"/>
        <v>1.227343602172787E-2</v>
      </c>
      <c r="J41" s="13">
        <f>J35*A41^0.167</f>
        <v>1.2909953177469997E-2</v>
      </c>
      <c r="K41" s="5">
        <f>K35</f>
        <v>2.4811333847714247E-3</v>
      </c>
      <c r="L41" s="5">
        <f>E27*(1-EXP(-((A41/L35)^B24)))</f>
        <v>1.0969060633136935E-4</v>
      </c>
      <c r="M41" s="7">
        <f t="shared" si="4"/>
        <v>1.5500777168572791E-2</v>
      </c>
      <c r="N41" s="13">
        <f>N35*A41^0.167</f>
        <v>1.6736241388906049E-2</v>
      </c>
      <c r="O41" s="5">
        <f>O35</f>
        <v>2.7350745521113741E-3</v>
      </c>
      <c r="P41" s="5">
        <f>E27*(1-EXP(-((A41/P35)^B24)))</f>
        <v>1.7852144092230505E-4</v>
      </c>
      <c r="Q41" s="7">
        <f t="shared" si="5"/>
        <v>1.964983738193973E-2</v>
      </c>
      <c r="R41" s="13">
        <f>R35*A41^0.167</f>
        <v>4.7819376849110688E-3</v>
      </c>
      <c r="S41" s="5">
        <f>S35</f>
        <v>9.1902930017090725E-4</v>
      </c>
      <c r="T41" s="5">
        <f>E27*(1-EXP(-((A41/T35)^B24)))</f>
        <v>1.6380864383010727E-5</v>
      </c>
      <c r="U41" s="7">
        <f t="shared" si="6"/>
        <v>5.7173478494649864E-3</v>
      </c>
      <c r="V41" s="13">
        <f>V35*A41^0.167</f>
        <v>8.065585630710399E-3</v>
      </c>
      <c r="W41" s="5">
        <f>W35</f>
        <v>1.5501058370228752E-3</v>
      </c>
      <c r="X41" s="5">
        <f>E27*(1-EXP(-((A41/X35)^B24)))</f>
        <v>4.4570602127784863E-5</v>
      </c>
      <c r="Y41" s="7">
        <f t="shared" si="7"/>
        <v>9.660262069861059E-3</v>
      </c>
      <c r="Z41" s="13">
        <f>Z35*A41^0.167</f>
        <v>1.2909953177469997E-2</v>
      </c>
      <c r="AA41" s="5">
        <f>AA35</f>
        <v>2.4811333847714247E-3</v>
      </c>
      <c r="AB41" s="5">
        <f>E27*(1-EXP(-((A41/AB35)^B24)))</f>
        <v>1.0969060633136935E-4</v>
      </c>
      <c r="AC41" s="7">
        <f t="shared" si="8"/>
        <v>1.5500777168572791E-2</v>
      </c>
      <c r="AD41" s="13">
        <f>AD35*A41^0.167</f>
        <v>1.9797703291167167E-2</v>
      </c>
      <c r="AE41" s="5">
        <f>AE35</f>
        <v>3.8048737979342784E-3</v>
      </c>
      <c r="AF41" s="5">
        <f>E27*(1-EXP(-((A41/AF35)^B24)))</f>
        <v>2.4865443519066178E-4</v>
      </c>
      <c r="AG41" s="7">
        <f t="shared" si="9"/>
        <v>2.3851231524292107E-2</v>
      </c>
      <c r="AI41" s="13">
        <v>10000</v>
      </c>
      <c r="AJ41" s="20">
        <f>AJ35*AI41^0.167</f>
        <v>1.8385028681459649E-3</v>
      </c>
      <c r="AK41" s="5">
        <f>AK35</f>
        <v>1.1342340478304815E-4</v>
      </c>
      <c r="AL41" s="5">
        <f>E27*(1-EXP(-((AI41/AL35)^B24)))</f>
        <v>3.534251275721167E-6</v>
      </c>
      <c r="AM41" s="20">
        <f t="shared" si="10"/>
        <v>1.9554605242047343E-3</v>
      </c>
      <c r="AN41" s="7">
        <f>AJ41*AN35^0.67</f>
        <v>1.1555113471781097E-3</v>
      </c>
    </row>
    <row r="42" spans="1:40">
      <c r="A42" s="13">
        <v>10</v>
      </c>
      <c r="B42" s="13">
        <f>B35*A42^0.167</f>
        <v>8.3411378190214828E-3</v>
      </c>
      <c r="C42" s="5">
        <f>C35</f>
        <v>2.0593388815212063E-3</v>
      </c>
      <c r="D42" s="5">
        <f>E27*(1-EXP(-((A42/D35)^B24)))</f>
        <v>4.9134671666567533E-5</v>
      </c>
      <c r="E42" s="7">
        <f t="shared" si="2"/>
        <v>1.0449611372209256E-2</v>
      </c>
      <c r="F42" s="13">
        <f>F35*A42^0.167</f>
        <v>1.0566570902675614E-2</v>
      </c>
      <c r="G42" s="5">
        <f>G35</f>
        <v>2.2505246400174833E-3</v>
      </c>
      <c r="H42" s="5">
        <f>E27*(1-EXP(-((A42/H35)^B24)))</f>
        <v>7.6584025106519644E-5</v>
      </c>
      <c r="I42" s="7">
        <f t="shared" si="3"/>
        <v>1.2893679567799618E-2</v>
      </c>
      <c r="J42" s="13">
        <f>J35*A42^0.167</f>
        <v>1.3702294405253543E-2</v>
      </c>
      <c r="K42" s="5">
        <f>K35</f>
        <v>2.4811333847714247E-3</v>
      </c>
      <c r="L42" s="5">
        <f>E27*(1-EXP(-((A42/L35)^B24)))</f>
        <v>1.2471477825290315E-4</v>
      </c>
      <c r="M42" s="7">
        <f t="shared" si="4"/>
        <v>1.6308142568277874E-2</v>
      </c>
      <c r="N42" s="13">
        <f>N35*A42^0.167</f>
        <v>1.7763418936978796E-2</v>
      </c>
      <c r="O42" s="5">
        <f>O35</f>
        <v>2.7350745521113741E-3</v>
      </c>
      <c r="P42" s="5">
        <f>E27*(1-EXP(-((A42/P35)^B24)))</f>
        <v>2.0296851858633288E-4</v>
      </c>
      <c r="Q42" s="7">
        <f t="shared" si="5"/>
        <v>2.0701462007676502E-2</v>
      </c>
      <c r="R42" s="13">
        <f>R35*A42^0.167</f>
        <v>5.0754264624737278E-3</v>
      </c>
      <c r="S42" s="5">
        <f>S35</f>
        <v>9.1902930017090725E-4</v>
      </c>
      <c r="T42" s="5">
        <f>E27*(1-EXP(-((A42/T35)^B24)))</f>
        <v>1.8625120789126418E-5</v>
      </c>
      <c r="U42" s="7">
        <f t="shared" si="6"/>
        <v>6.0130808834337615E-3</v>
      </c>
      <c r="V42" s="13">
        <f>V35*A42^0.167</f>
        <v>8.5606064827289177E-3</v>
      </c>
      <c r="W42" s="5">
        <f>W35</f>
        <v>1.5501058370228752E-3</v>
      </c>
      <c r="X42" s="5">
        <f>E27*(1-EXP(-((A42/X35)^B24)))</f>
        <v>5.0676500328881855E-5</v>
      </c>
      <c r="Y42" s="7">
        <f t="shared" si="7"/>
        <v>1.0161388820080676E-2</v>
      </c>
      <c r="Z42" s="13">
        <f>Z35*A42^0.167</f>
        <v>1.3702294405253543E-2</v>
      </c>
      <c r="AA42" s="5">
        <f>AA35</f>
        <v>2.4811333847714247E-3</v>
      </c>
      <c r="AB42" s="5">
        <f>E27*(1-EXP(-((A42/AB35)^B24)))</f>
        <v>1.2471477825290315E-4</v>
      </c>
      <c r="AC42" s="7">
        <f t="shared" si="8"/>
        <v>1.6308142568277874E-2</v>
      </c>
      <c r="AD42" s="13">
        <f>AD35*A42^0.167</f>
        <v>2.1012776368302205E-2</v>
      </c>
      <c r="AE42" s="5">
        <f>AE35</f>
        <v>3.8048737979342784E-3</v>
      </c>
      <c r="AF42" s="5">
        <f>E27*(1-EXP(-((A42/AF35)^B24)))</f>
        <v>2.8269890746055132E-4</v>
      </c>
      <c r="AG42" s="7">
        <f t="shared" si="9"/>
        <v>2.5100349073697036E-2</v>
      </c>
      <c r="AI42" s="13">
        <v>30000</v>
      </c>
      <c r="AJ42" s="20">
        <f>AJ35*AI42^0.167</f>
        <v>2.2087347361778257E-3</v>
      </c>
      <c r="AK42" s="5">
        <f>AK35</f>
        <v>1.1342340478304815E-4</v>
      </c>
      <c r="AL42" s="5">
        <f>E27*(1-EXP(-((AI42/AL35)^B24)))</f>
        <v>5.2487903289719281E-6</v>
      </c>
      <c r="AM42" s="20">
        <f t="shared" si="10"/>
        <v>2.3274069312898458E-3</v>
      </c>
      <c r="AN42" s="7">
        <f>AJ42*AN35^0.67</f>
        <v>1.3882045520732344E-3</v>
      </c>
    </row>
    <row r="43" spans="1:40">
      <c r="A43" s="13">
        <v>20</v>
      </c>
      <c r="B43" s="13">
        <f>B35*A43^0.167</f>
        <v>9.3647741138837559E-3</v>
      </c>
      <c r="C43" s="5">
        <f>C35</f>
        <v>2.0593388815212063E-3</v>
      </c>
      <c r="D43" s="5">
        <f>E27*(1-EXP(-((A43/D35)^B24)))</f>
        <v>6.3058527455987488E-5</v>
      </c>
      <c r="E43" s="7">
        <f t="shared" si="2"/>
        <v>1.148717152286095E-2</v>
      </c>
      <c r="F43" s="13">
        <f>F35*A43^0.167</f>
        <v>1.1863315510293576E-2</v>
      </c>
      <c r="G43" s="5">
        <f>G35</f>
        <v>2.2505246400174833E-3</v>
      </c>
      <c r="H43" s="5">
        <f>E27*(1-EXP(-((A43/H35)^B24)))</f>
        <v>9.8284618494138686E-5</v>
      </c>
      <c r="I43" s="7">
        <f t="shared" si="3"/>
        <v>1.4212124768805198E-2</v>
      </c>
      <c r="J43" s="13">
        <f>J35*A43^0.167</f>
        <v>1.5383859460337504E-2</v>
      </c>
      <c r="K43" s="5">
        <f>K35</f>
        <v>2.4811333847714247E-3</v>
      </c>
      <c r="L43" s="5">
        <f>E27*(1-EXP(-((A43/L35)^B24)))</f>
        <v>1.6004811319669118E-4</v>
      </c>
      <c r="M43" s="7">
        <f t="shared" si="4"/>
        <v>1.8025040958305621E-2</v>
      </c>
      <c r="N43" s="13">
        <f>N35*A43^0.167</f>
        <v>1.9943370969814096E-2</v>
      </c>
      <c r="O43" s="5">
        <f>O35</f>
        <v>2.7350745521113741E-3</v>
      </c>
      <c r="P43" s="5">
        <f>E27*(1-EXP(-((A43/P35)^B24)))</f>
        <v>2.6045780191958203E-4</v>
      </c>
      <c r="Q43" s="7">
        <f t="shared" si="5"/>
        <v>2.2938903323845052E-2</v>
      </c>
      <c r="R43" s="13">
        <f>R35*A43^0.167</f>
        <v>5.6982900155785271E-3</v>
      </c>
      <c r="S43" s="5">
        <f>S35</f>
        <v>9.1902930017090725E-4</v>
      </c>
      <c r="T43" s="5">
        <f>E27*(1-EXP(-((A43/T35)^B24)))</f>
        <v>2.3903648758610975E-5</v>
      </c>
      <c r="U43" s="7">
        <f t="shared" si="6"/>
        <v>6.6412229645080451E-3</v>
      </c>
      <c r="V43" s="13">
        <f>V35*A43^0.167</f>
        <v>9.6111762841019615E-3</v>
      </c>
      <c r="W43" s="5">
        <f>W35</f>
        <v>1.5501058370228752E-3</v>
      </c>
      <c r="X43" s="5">
        <f>E27*(1-EXP(-((A43/X35)^B24)))</f>
        <v>6.5037211157078579E-5</v>
      </c>
      <c r="Y43" s="7">
        <f t="shared" si="7"/>
        <v>1.1226319332281916E-2</v>
      </c>
      <c r="Z43" s="13">
        <f>Z35*A43^0.167</f>
        <v>1.5383859460337504E-2</v>
      </c>
      <c r="AA43" s="5">
        <f>AA35</f>
        <v>2.4811333847714247E-3</v>
      </c>
      <c r="AB43" s="5">
        <f>E27*(1-EXP(-((A43/AB35)^B24)))</f>
        <v>1.6004811319669118E-4</v>
      </c>
      <c r="AC43" s="7">
        <f t="shared" si="8"/>
        <v>1.8025040958305621E-2</v>
      </c>
      <c r="AD43" s="13">
        <f>AD35*A43^0.167</f>
        <v>2.3591494165934961E-2</v>
      </c>
      <c r="AE43" s="5">
        <f>AE35</f>
        <v>3.8048737979342784E-3</v>
      </c>
      <c r="AF43" s="5">
        <f>E27*(1-EXP(-((A43/AF35)^B24)))</f>
        <v>3.6275082662955545E-4</v>
      </c>
      <c r="AG43" s="7">
        <f t="shared" si="9"/>
        <v>2.7759118790498794E-2</v>
      </c>
      <c r="AI43" s="13">
        <v>70000</v>
      </c>
      <c r="AJ43" s="20">
        <f>AJ35*AI43^0.167</f>
        <v>2.5444603306642092E-3</v>
      </c>
      <c r="AK43" s="5">
        <f>AK35</f>
        <v>1.1342340478304815E-4</v>
      </c>
      <c r="AL43" s="5">
        <f>E27*(1-EXP(-((AI43/AL35)^B24)))</f>
        <v>7.1208009619399017E-6</v>
      </c>
      <c r="AM43" s="20">
        <f t="shared" si="10"/>
        <v>2.6650045364091973E-3</v>
      </c>
      <c r="AN43" s="7">
        <f>AJ43*AN35^0.67</f>
        <v>1.5992103332925724E-3</v>
      </c>
    </row>
    <row r="44" spans="1:40">
      <c r="A44" s="13">
        <v>40</v>
      </c>
      <c r="B44" s="13">
        <f>B35*A44^0.167</f>
        <v>1.0514032510537686E-2</v>
      </c>
      <c r="C44" s="5">
        <f>C35</f>
        <v>2.0593388815212063E-3</v>
      </c>
      <c r="D44" s="5">
        <f>E27*(1-EXP(-((A44/D35)^B24)))</f>
        <v>8.0927352201070994E-5</v>
      </c>
      <c r="E44" s="7">
        <f t="shared" si="2"/>
        <v>1.2654298744259964E-2</v>
      </c>
      <c r="F44" s="13">
        <f>F35*A44^0.167</f>
        <v>1.3319198460224699E-2</v>
      </c>
      <c r="G44" s="5">
        <f>G35</f>
        <v>2.2505246400174833E-3</v>
      </c>
      <c r="H44" s="5">
        <f>E27*(1-EXP(-((A44/H35)^B24)))</f>
        <v>1.2613229096673315E-4</v>
      </c>
      <c r="I44" s="7">
        <f t="shared" si="3"/>
        <v>1.5695855391208918E-2</v>
      </c>
      <c r="J44" s="13">
        <f>J35*A44^0.167</f>
        <v>1.7271788570290655E-2</v>
      </c>
      <c r="K44" s="5">
        <f>K35</f>
        <v>2.4811333847714247E-3</v>
      </c>
      <c r="L44" s="5">
        <f>E27*(1-EXP(-((A44/L35)^B24)))</f>
        <v>2.0538673207391148E-4</v>
      </c>
      <c r="M44" s="7">
        <f t="shared" si="4"/>
        <v>1.9958308687135988E-2</v>
      </c>
      <c r="N44" s="13">
        <f>N35*A44^0.167</f>
        <v>2.2390849816171201E-2</v>
      </c>
      <c r="O44" s="5">
        <f>O35</f>
        <v>2.7350745521113741E-3</v>
      </c>
      <c r="P44" s="5">
        <f>E27*(1-EXP(-((A44/P35)^B24)))</f>
        <v>3.3421694201667899E-4</v>
      </c>
      <c r="Q44" s="7">
        <f t="shared" si="5"/>
        <v>2.5460141310299254E-2</v>
      </c>
      <c r="R44" s="13">
        <f>R35*A44^0.167</f>
        <v>6.3975922696781675E-3</v>
      </c>
      <c r="S44" s="5">
        <f>S35</f>
        <v>9.1902930017090725E-4</v>
      </c>
      <c r="T44" s="5">
        <f>E27*(1-EXP(-((A44/T35)^B24)))</f>
        <v>3.0678045304912403E-5</v>
      </c>
      <c r="U44" s="7">
        <f t="shared" si="6"/>
        <v>7.3472996151539875E-3</v>
      </c>
      <c r="V44" s="13">
        <f>V35*A44^0.167</f>
        <v>1.0790673505487094E-2</v>
      </c>
      <c r="W44" s="5">
        <f>W35</f>
        <v>1.5501058370228752E-3</v>
      </c>
      <c r="X44" s="5">
        <f>E27*(1-EXP(-((A44/X35)^B24)))</f>
        <v>8.3466616946027323E-5</v>
      </c>
      <c r="Y44" s="7">
        <f t="shared" si="7"/>
        <v>1.2424245959455998E-2</v>
      </c>
      <c r="Z44" s="13">
        <f>Z35*A44^0.167</f>
        <v>1.7271788570290655E-2</v>
      </c>
      <c r="AA44" s="5">
        <f>AA35</f>
        <v>2.4811333847714247E-3</v>
      </c>
      <c r="AB44" s="5">
        <f>E27*(1-EXP(-((A44/AB35)^B24)))</f>
        <v>2.0538673207391148E-4</v>
      </c>
      <c r="AC44" s="7">
        <f t="shared" si="8"/>
        <v>1.9958308687135988E-2</v>
      </c>
      <c r="AD44" s="13">
        <f>AD35*A44^0.167</f>
        <v>2.6486675878819737E-2</v>
      </c>
      <c r="AE44" s="5">
        <f>AE35</f>
        <v>3.8048737979342784E-3</v>
      </c>
      <c r="AF44" s="5">
        <f>E27*(1-EXP(-((A44/AF35)^B24)))</f>
        <v>4.6544479553049849E-4</v>
      </c>
      <c r="AG44" s="7">
        <f t="shared" si="9"/>
        <v>3.0756994472284513E-2</v>
      </c>
      <c r="AI44" s="13">
        <v>100000</v>
      </c>
      <c r="AJ44" s="20">
        <f>AJ35*AI44^0.167</f>
        <v>2.7006251745432253E-3</v>
      </c>
      <c r="AK44" s="5">
        <f>AK35</f>
        <v>1.1342340478304815E-4</v>
      </c>
      <c r="AL44" s="5">
        <f>E27*(1-EXP(-((AI44/AL35)^B24)))</f>
        <v>8.0964101239905649E-6</v>
      </c>
      <c r="AM44" s="20">
        <f t="shared" si="10"/>
        <v>2.8221449894502643E-3</v>
      </c>
      <c r="AN44" s="7">
        <f>AJ44*AN35^0.67</f>
        <v>1.6973609819855907E-3</v>
      </c>
    </row>
    <row r="45" spans="1:40">
      <c r="A45" s="13">
        <v>70</v>
      </c>
      <c r="B45" s="13">
        <f>B35*A45^0.167</f>
        <v>1.1544009346314563E-2</v>
      </c>
      <c r="C45" s="5">
        <f>C35</f>
        <v>2.0593388815212063E-3</v>
      </c>
      <c r="D45" s="5">
        <f>E27*(1-EXP(-((A45/D35)^B24)))</f>
        <v>9.8985032822877068E-5</v>
      </c>
      <c r="E45" s="7">
        <f t="shared" si="2"/>
        <v>1.3702333260658646E-2</v>
      </c>
      <c r="F45" s="13">
        <f>F35*A45^0.167</f>
        <v>1.4623975278386252E-2</v>
      </c>
      <c r="G45" s="5">
        <f>G35</f>
        <v>2.2505246400174833E-3</v>
      </c>
      <c r="H45" s="5">
        <f>E27*(1-EXP(-((A45/H35)^B24)))</f>
        <v>1.5427288138460801E-4</v>
      </c>
      <c r="I45" s="7">
        <f t="shared" si="3"/>
        <v>1.7028772799788344E-2</v>
      </c>
      <c r="J45" s="13">
        <f>J35*A45^0.167</f>
        <v>1.8963769465537617E-2</v>
      </c>
      <c r="K45" s="5">
        <f>K35</f>
        <v>2.4811333847714247E-3</v>
      </c>
      <c r="L45" s="5">
        <f>E27*(1-EXP(-((A45/L35)^B24)))</f>
        <v>2.5119823874373372E-4</v>
      </c>
      <c r="M45" s="7">
        <f t="shared" si="4"/>
        <v>2.1696101089052774E-2</v>
      </c>
      <c r="N45" s="13">
        <f>N35*A45^0.167</f>
        <v>2.4584304765154986E-2</v>
      </c>
      <c r="O45" s="5">
        <f>O35</f>
        <v>2.7350745521113741E-3</v>
      </c>
      <c r="P45" s="5">
        <f>E27*(1-EXP(-((A45/P35)^B24)))</f>
        <v>4.0873479088658231E-4</v>
      </c>
      <c r="Q45" s="7">
        <f t="shared" si="5"/>
        <v>2.7728114108152943E-2</v>
      </c>
      <c r="R45" s="13">
        <f>R35*A45^0.167</f>
        <v>7.0243139234213471E-3</v>
      </c>
      <c r="S45" s="5">
        <f>S35</f>
        <v>9.1902930017090725E-4</v>
      </c>
      <c r="T45" s="5">
        <f>E27*(1-EXP(-((A45/T35)^B24)))</f>
        <v>3.752442027956003E-5</v>
      </c>
      <c r="U45" s="7">
        <f t="shared" si="6"/>
        <v>7.9808676438718144E-3</v>
      </c>
      <c r="V45" s="13">
        <f>V35*A45^0.167</f>
        <v>1.1847750677537287E-2</v>
      </c>
      <c r="W45" s="5">
        <f>W35</f>
        <v>1.5501058370228752E-3</v>
      </c>
      <c r="X45" s="5">
        <f>E27*(1-EXP(-((A45/X35)^B24)))</f>
        <v>1.0209075119306231E-4</v>
      </c>
      <c r="Y45" s="7">
        <f t="shared" si="7"/>
        <v>1.3499947265753225E-2</v>
      </c>
      <c r="Z45" s="13">
        <f>Z35*A45^0.167</f>
        <v>1.8963769465537617E-2</v>
      </c>
      <c r="AA45" s="5">
        <f>AA35</f>
        <v>2.4811333847714247E-3</v>
      </c>
      <c r="AB45" s="5">
        <f>E27*(1-EXP(-((A45/AB35)^B24)))</f>
        <v>2.5119823874373372E-4</v>
      </c>
      <c r="AC45" s="7">
        <f t="shared" si="8"/>
        <v>2.1696101089052774E-2</v>
      </c>
      <c r="AD45" s="13">
        <f>AD35*A45^0.167</f>
        <v>2.9081366601391923E-2</v>
      </c>
      <c r="AE45" s="5">
        <f>AE35</f>
        <v>3.8048737979342784E-3</v>
      </c>
      <c r="AF45" s="5">
        <f>E27*(1-EXP(-((A45/AF35)^B24)))</f>
        <v>5.6918005258910155E-4</v>
      </c>
      <c r="AG45" s="7">
        <f t="shared" si="9"/>
        <v>3.3455420451915303E-2</v>
      </c>
      <c r="AI45" s="13">
        <v>300000</v>
      </c>
      <c r="AJ45" s="20">
        <f>AJ35*AI45^0.167</f>
        <v>3.2444684943164015E-3</v>
      </c>
      <c r="AK45" s="5">
        <f>AK35</f>
        <v>1.1342340478304815E-4</v>
      </c>
      <c r="AL45" s="5">
        <f>E27*(1-EXP(-((AI45/AL35)^B24)))</f>
        <v>1.2024081507737178E-5</v>
      </c>
      <c r="AM45" s="20">
        <f t="shared" si="10"/>
        <v>3.3699159806071868E-3</v>
      </c>
      <c r="AN45" s="7">
        <f>AJ45*AN35^0.67</f>
        <v>2.0391701452852078E-3</v>
      </c>
    </row>
    <row r="46" spans="1:40">
      <c r="A46" s="13">
        <v>100</v>
      </c>
      <c r="B46" s="13">
        <f>B35*A46^0.167</f>
        <v>1.2252516527809709E-2</v>
      </c>
      <c r="C46" s="5">
        <f>C35</f>
        <v>2.0593388815212063E-3</v>
      </c>
      <c r="D46" s="5">
        <f>E27*(1-EXP(-((A46/D35)^B24)))</f>
        <v>1.1254328741327692E-4</v>
      </c>
      <c r="E46" s="7">
        <f t="shared" si="2"/>
        <v>1.4424398696744192E-2</v>
      </c>
      <c r="F46" s="13">
        <f>F35*A46^0.167</f>
        <v>1.5521513663527282E-2</v>
      </c>
      <c r="G46" s="5">
        <f>G35</f>
        <v>2.2505246400174833E-3</v>
      </c>
      <c r="H46" s="5">
        <f>E27*(1-EXP(-((A46/H35)^B24)))</f>
        <v>1.7540076256370194E-4</v>
      </c>
      <c r="I46" s="7">
        <f t="shared" si="3"/>
        <v>1.7947439066108468E-2</v>
      </c>
      <c r="J46" s="13">
        <f>J35*A46^0.167</f>
        <v>2.0127660315889466E-2</v>
      </c>
      <c r="K46" s="5">
        <f>K35</f>
        <v>2.4811333847714247E-3</v>
      </c>
      <c r="L46" s="5">
        <f>E27*(1-EXP(-((A46/L35)^B24)))</f>
        <v>2.8559074779766505E-4</v>
      </c>
      <c r="M46" s="7">
        <f t="shared" si="4"/>
        <v>2.2894384448458559E-2</v>
      </c>
      <c r="N46" s="13">
        <f>N35*A46^0.167</f>
        <v>2.6093152857324834E-2</v>
      </c>
      <c r="O46" s="5">
        <f>O35</f>
        <v>2.7350745521113741E-3</v>
      </c>
      <c r="P46" s="5">
        <f>E27*(1-EXP(-((A46/P35)^B24)))</f>
        <v>4.6467127727601871E-4</v>
      </c>
      <c r="Q46" s="7">
        <f t="shared" si="5"/>
        <v>2.9292898686712227E-2</v>
      </c>
      <c r="R46" s="13">
        <f>R35*A46^0.167</f>
        <v>7.4554273009767111E-3</v>
      </c>
      <c r="S46" s="5">
        <f>S35</f>
        <v>9.1902930017090725E-4</v>
      </c>
      <c r="T46" s="5">
        <f>E27*(1-EXP(-((A46/T35)^B24)))</f>
        <v>4.2665137308299102E-5</v>
      </c>
      <c r="U46" s="7">
        <f t="shared" si="6"/>
        <v>8.4171217384559176E-3</v>
      </c>
      <c r="V46" s="13">
        <f>V35*A46^0.167</f>
        <v>1.2574899815048944E-2</v>
      </c>
      <c r="W46" s="5">
        <f>W35</f>
        <v>1.5501058370228752E-3</v>
      </c>
      <c r="X46" s="5">
        <f>E27*(1-EXP(-((A46/X35)^B24)))</f>
        <v>1.1607428185606255E-4</v>
      </c>
      <c r="Y46" s="7">
        <f t="shared" si="7"/>
        <v>1.4241079933927881E-2</v>
      </c>
      <c r="Z46" s="13">
        <f>Z35*A46^0.167</f>
        <v>2.0127660315889466E-2</v>
      </c>
      <c r="AA46" s="5">
        <f>AA35</f>
        <v>2.4811333847714247E-3</v>
      </c>
      <c r="AB46" s="5">
        <f>E27*(1-EXP(-((A46/AB35)^B24)))</f>
        <v>2.8559074779766505E-4</v>
      </c>
      <c r="AC46" s="7">
        <f t="shared" si="8"/>
        <v>2.2894384448458559E-2</v>
      </c>
      <c r="AD46" s="13">
        <f>AD35*A46^0.167</f>
        <v>3.0866219373653164E-2</v>
      </c>
      <c r="AE46" s="5">
        <f>AE35</f>
        <v>3.8048737979342784E-3</v>
      </c>
      <c r="AF46" s="5">
        <f>E27*(1-EXP(-((A46/AF35)^B24)))</f>
        <v>6.4703851102409886E-4</v>
      </c>
      <c r="AG46" s="7">
        <f t="shared" si="9"/>
        <v>3.5318131682611546E-2</v>
      </c>
      <c r="AI46" s="13">
        <v>700000</v>
      </c>
      <c r="AJ46" s="20">
        <f>AJ35*AI46^0.167</f>
        <v>3.7376246421350593E-3</v>
      </c>
      <c r="AK46" s="5">
        <f>AK35</f>
        <v>1.1342340478304815E-4</v>
      </c>
      <c r="AL46" s="5">
        <f>E27*(1-EXP(-((AI46/AL35)^B24)))</f>
        <v>1.6312439931250435E-5</v>
      </c>
      <c r="AM46" s="20">
        <f t="shared" si="10"/>
        <v>3.8673604868493579E-3</v>
      </c>
      <c r="AN46" s="7">
        <f>AJ46*AN35^0.67</f>
        <v>2.3491220820530661E-3</v>
      </c>
    </row>
    <row r="47" spans="1:40">
      <c r="A47" s="13">
        <v>200</v>
      </c>
      <c r="B47" s="13">
        <f>B35*A47^0.167</f>
        <v>1.3756162780082905E-2</v>
      </c>
      <c r="C47" s="5">
        <f>C35</f>
        <v>2.0593388815212063E-3</v>
      </c>
      <c r="D47" s="5">
        <f>E27*(1-EXP(-((A47/D35)^B24)))</f>
        <v>1.4442951781094975E-4</v>
      </c>
      <c r="E47" s="7">
        <f t="shared" si="2"/>
        <v>1.5959931179415059E-2</v>
      </c>
      <c r="F47" s="13">
        <f>F35*A47^0.167</f>
        <v>1.7426335893050291E-2</v>
      </c>
      <c r="G47" s="5">
        <f>G35</f>
        <v>2.2505246400174833E-3</v>
      </c>
      <c r="H47" s="5">
        <f>E27*(1-EXP(-((A47/H35)^B24)))</f>
        <v>2.2508606274134979E-4</v>
      </c>
      <c r="I47" s="7">
        <f t="shared" si="3"/>
        <v>1.9901946595809124E-2</v>
      </c>
      <c r="J47" s="13">
        <f>J35*A47^0.167</f>
        <v>2.2597755412869954E-2</v>
      </c>
      <c r="K47" s="5">
        <f>K35</f>
        <v>2.4811333847714247E-3</v>
      </c>
      <c r="L47" s="5">
        <f>E27*(1-EXP(-((A47/L35)^B24)))</f>
        <v>3.664608029867095E-4</v>
      </c>
      <c r="M47" s="7">
        <f t="shared" si="4"/>
        <v>2.5445349600628088E-2</v>
      </c>
      <c r="N47" s="13">
        <f>N35*A47^0.167</f>
        <v>2.9295341682359772E-2</v>
      </c>
      <c r="O47" s="5">
        <f>O35</f>
        <v>2.7350745521113741E-3</v>
      </c>
      <c r="P47" s="5">
        <f>E27*(1-EXP(-((A47/P35)^B24)))</f>
        <v>5.961758476588884E-4</v>
      </c>
      <c r="Q47" s="7">
        <f t="shared" si="5"/>
        <v>3.2626592082130035E-2</v>
      </c>
      <c r="R47" s="13">
        <f>R35*A47^0.167</f>
        <v>8.3703679415189757E-3</v>
      </c>
      <c r="S47" s="5">
        <f>S35</f>
        <v>9.1902930017090725E-4</v>
      </c>
      <c r="T47" s="5">
        <f>E27*(1-EXP(-((A47/T35)^B24)))</f>
        <v>5.4755896459230714E-5</v>
      </c>
      <c r="U47" s="7">
        <f t="shared" si="6"/>
        <v>9.3441531381491146E-3</v>
      </c>
      <c r="V47" s="13">
        <f>V35*A47^0.167</f>
        <v>1.4118109402784905E-2</v>
      </c>
      <c r="W47" s="5">
        <f>W35</f>
        <v>1.5501058370228752E-3</v>
      </c>
      <c r="X47" s="5">
        <f>E27*(1-EXP(-((A47/X35)^B24)))</f>
        <v>1.4896055760579195E-4</v>
      </c>
      <c r="Y47" s="7">
        <f t="shared" si="7"/>
        <v>1.5817175797413572E-2</v>
      </c>
      <c r="Z47" s="13">
        <f>Z35*A47^0.167</f>
        <v>2.2597755412869954E-2</v>
      </c>
      <c r="AA47" s="5">
        <f>AA35</f>
        <v>2.4811333847714247E-3</v>
      </c>
      <c r="AB47" s="5">
        <f>E27*(1-EXP(-((A47/AB35)^B24)))</f>
        <v>3.664608029867095E-4</v>
      </c>
      <c r="AC47" s="7">
        <f t="shared" si="8"/>
        <v>2.5445349600628088E-2</v>
      </c>
      <c r="AD47" s="13">
        <f>AD35*A47^0.167</f>
        <v>3.465416570922384E-2</v>
      </c>
      <c r="AE47" s="5">
        <f>AE35</f>
        <v>3.8048737979342784E-3</v>
      </c>
      <c r="AF47" s="5">
        <f>E27*(1-EXP(-((A47/AF35)^B24)))</f>
        <v>8.3004721426451996E-4</v>
      </c>
      <c r="AG47" s="7">
        <f t="shared" si="9"/>
        <v>3.9289086721422645E-2</v>
      </c>
      <c r="AI47" s="13">
        <v>1000000</v>
      </c>
      <c r="AJ47" s="20">
        <f>AJ35*AI47^0.167</f>
        <v>3.9670192849530963E-3</v>
      </c>
      <c r="AK47" s="5">
        <f>AK35</f>
        <v>1.1342340478304815E-4</v>
      </c>
      <c r="AL47" s="5">
        <f>E27*(1-EXP(-((AI47/AL35)^B24)))</f>
        <v>1.8547322293900491E-5</v>
      </c>
      <c r="AM47" s="20">
        <f t="shared" si="10"/>
        <v>4.0989900120300448E-3</v>
      </c>
      <c r="AN47" s="7">
        <f>AJ47*AN35^0.67</f>
        <v>2.493298149086031E-3</v>
      </c>
    </row>
    <row r="48" spans="1:40">
      <c r="A48" s="13">
        <v>400</v>
      </c>
      <c r="B48" s="13">
        <f>B35*A48^0.167</f>
        <v>1.5444338638730723E-2</v>
      </c>
      <c r="C48" s="5">
        <f>C35</f>
        <v>2.0593388815212063E-3</v>
      </c>
      <c r="D48" s="5">
        <f>E27*(1-EXP(-((A48/D35)^B24)))</f>
        <v>1.8534572252273411E-4</v>
      </c>
      <c r="E48" s="7">
        <f t="shared" si="2"/>
        <v>1.7689023242774663E-2</v>
      </c>
      <c r="F48" s="13">
        <f>F35*A48^0.167</f>
        <v>1.956492061537779E-2</v>
      </c>
      <c r="G48" s="5">
        <f>G35</f>
        <v>2.2505246400174833E-3</v>
      </c>
      <c r="H48" s="5">
        <f>E27*(1-EXP(-((A48/H35)^B24)))</f>
        <v>2.8883546877852303E-4</v>
      </c>
      <c r="I48" s="7">
        <f t="shared" si="3"/>
        <v>2.2104280724173798E-2</v>
      </c>
      <c r="J48" s="13">
        <f>J35*A48^0.167</f>
        <v>2.537098409280894E-2</v>
      </c>
      <c r="K48" s="5">
        <f>K35</f>
        <v>2.4811333847714247E-3</v>
      </c>
      <c r="L48" s="5">
        <f>E27*(1-EXP(-((A48/L35)^B24)))</f>
        <v>4.7020382797667863E-4</v>
      </c>
      <c r="M48" s="7">
        <f t="shared" si="4"/>
        <v>2.8322321305557046E-2</v>
      </c>
      <c r="N48" s="13">
        <f>N35*A48^0.167</f>
        <v>3.2890507673751221E-2</v>
      </c>
      <c r="O48" s="5">
        <f>O35</f>
        <v>2.7350745521113741E-3</v>
      </c>
      <c r="P48" s="5">
        <f>E27*(1-EXP(-((A48/P35)^B24)))</f>
        <v>7.6482598244266044E-4</v>
      </c>
      <c r="Q48" s="7">
        <f t="shared" si="5"/>
        <v>3.6390408208305254E-2</v>
      </c>
      <c r="R48" s="13">
        <f>R35*A48^0.167</f>
        <v>9.3975913985815292E-3</v>
      </c>
      <c r="S48" s="5">
        <f>S35</f>
        <v>9.1902930017090725E-4</v>
      </c>
      <c r="T48" s="5">
        <f>E27*(1-EXP(-((A48/T35)^B24)))</f>
        <v>7.0272424940786735E-5</v>
      </c>
      <c r="U48" s="7">
        <f t="shared" si="6"/>
        <v>1.0386893123693224E-2</v>
      </c>
      <c r="V48" s="13">
        <f>V35*A48^0.167</f>
        <v>1.5850703865685451E-2</v>
      </c>
      <c r="W48" s="5">
        <f>W35</f>
        <v>1.5501058370228752E-3</v>
      </c>
      <c r="X48" s="5">
        <f>E27*(1-EXP(-((A48/X35)^B24)))</f>
        <v>1.9115977425302174E-4</v>
      </c>
      <c r="Y48" s="7">
        <f t="shared" si="7"/>
        <v>1.7591969476961348E-2</v>
      </c>
      <c r="Z48" s="13">
        <f>Z35*A48^0.167</f>
        <v>2.537098409280894E-2</v>
      </c>
      <c r="AA48" s="5">
        <f>AA35</f>
        <v>2.4811333847714247E-3</v>
      </c>
      <c r="AB48" s="5">
        <f>E27*(1-EXP(-((A48/AB35)^B24)))</f>
        <v>4.7020382797667863E-4</v>
      </c>
      <c r="AC48" s="7">
        <f t="shared" si="8"/>
        <v>2.8322321305557046E-2</v>
      </c>
      <c r="AD48" s="13">
        <f>AD35*A48^0.167</f>
        <v>3.890697420583427E-2</v>
      </c>
      <c r="AE48" s="5">
        <f>AE35</f>
        <v>3.8048737979342784E-3</v>
      </c>
      <c r="AF48" s="5">
        <f>E27*(1-EXP(-((A48/AF35)^B24)))</f>
        <v>1.0646806252072574E-3</v>
      </c>
      <c r="AG48" s="7">
        <f t="shared" si="9"/>
        <v>4.3776528628975811E-2</v>
      </c>
      <c r="AI48" s="13">
        <v>3000000</v>
      </c>
      <c r="AJ48" s="20">
        <f>AJ35*AI48^0.167</f>
        <v>4.7658850282889936E-3</v>
      </c>
      <c r="AK48" s="5">
        <f>AK35</f>
        <v>1.1342340478304815E-4</v>
      </c>
      <c r="AL48" s="5">
        <f>E27*(1-EXP(-((AI48/AL35)^B24)))</f>
        <v>2.7544516825883474E-5</v>
      </c>
      <c r="AM48" s="20">
        <f t="shared" si="10"/>
        <v>4.9068529498979248E-3</v>
      </c>
      <c r="AN48" s="7">
        <f>AJ48*AN35^0.67</f>
        <v>2.9953906109963036E-3</v>
      </c>
    </row>
    <row r="49" spans="1:40">
      <c r="A49" s="13">
        <v>700</v>
      </c>
      <c r="B49" s="13">
        <f>B35*A49^0.167</f>
        <v>1.6957298678167861E-2</v>
      </c>
      <c r="C49" s="5">
        <f>C35</f>
        <v>2.0593388815212063E-3</v>
      </c>
      <c r="D49" s="5">
        <f>E27*(1-EXP(-((A49/D35)^B24)))</f>
        <v>2.2668960387747382E-4</v>
      </c>
      <c r="E49" s="7">
        <f t="shared" si="2"/>
        <v>1.9243327163566543E-2</v>
      </c>
      <c r="F49" s="13">
        <f>F35*A49^0.167</f>
        <v>2.1481541570035848E-2</v>
      </c>
      <c r="G49" s="5">
        <f>G35</f>
        <v>2.2505246400174833E-3</v>
      </c>
      <c r="H49" s="5">
        <f>E27*(1-EXP(-((A49/H35)^B24)))</f>
        <v>3.5324385085763743E-4</v>
      </c>
      <c r="I49" s="7">
        <f t="shared" si="3"/>
        <v>2.4085310060910969E-2</v>
      </c>
      <c r="J49" s="13">
        <f>J35*A49^0.167</f>
        <v>2.7856379291108593E-2</v>
      </c>
      <c r="K49" s="5">
        <f>K35</f>
        <v>2.4811333847714247E-3</v>
      </c>
      <c r="L49" s="5">
        <f>E27*(1-EXP(-((A49/L35)^B24)))</f>
        <v>5.7499822663507948E-4</v>
      </c>
      <c r="M49" s="7">
        <f t="shared" si="4"/>
        <v>3.0912510902515095E-2</v>
      </c>
      <c r="N49" s="13">
        <f>N35*A49^0.167</f>
        <v>3.6112531287141487E-2</v>
      </c>
      <c r="O49" s="5">
        <f>O35</f>
        <v>2.7350745521113741E-3</v>
      </c>
      <c r="P49" s="5">
        <f>E27*(1-EXP(-((A49/P35)^B24)))</f>
        <v>9.3512973747458383E-4</v>
      </c>
      <c r="Q49" s="7">
        <f t="shared" si="5"/>
        <v>3.9782735576727443E-2</v>
      </c>
      <c r="R49" s="13">
        <f>R35*A49^0.167</f>
        <v>1.0318199304533305E-2</v>
      </c>
      <c r="S49" s="5">
        <f>S35</f>
        <v>9.1902930017090725E-4</v>
      </c>
      <c r="T49" s="5">
        <f>E27*(1-EXP(-((A49/T35)^B24)))</f>
        <v>8.5953132283303095E-5</v>
      </c>
      <c r="U49" s="7">
        <f t="shared" si="6"/>
        <v>1.1323181736987516E-2</v>
      </c>
      <c r="V49" s="13">
        <f>V35*A49^0.167</f>
        <v>1.7403472301207448E-2</v>
      </c>
      <c r="W49" s="5">
        <f>W35</f>
        <v>1.5501058370228752E-3</v>
      </c>
      <c r="X49" s="5">
        <f>E27*(1-EXP(-((A49/X35)^B24)))</f>
        <v>2.3379980439676047E-4</v>
      </c>
      <c r="Y49" s="7">
        <f t="shared" si="7"/>
        <v>1.9187377942627083E-2</v>
      </c>
      <c r="Z49" s="13">
        <f>Z35*A49^0.167</f>
        <v>2.7856379291108593E-2</v>
      </c>
      <c r="AA49" s="5">
        <f>AA35</f>
        <v>2.4811333847714247E-3</v>
      </c>
      <c r="AB49" s="5">
        <f>E27*(1-EXP(-((A49/AB35)^B24)))</f>
        <v>5.7499822663507948E-4</v>
      </c>
      <c r="AC49" s="7">
        <f t="shared" si="8"/>
        <v>3.0912510902515095E-2</v>
      </c>
      <c r="AD49" s="13">
        <f>AD35*A49^0.167</f>
        <v>4.2718383590579306E-2</v>
      </c>
      <c r="AE49" s="5">
        <f>AE35</f>
        <v>3.8048737979342784E-3</v>
      </c>
      <c r="AF49" s="5">
        <f>E27*(1-EXP(-((A49/AF35)^B24)))</f>
        <v>1.3015358802177122E-3</v>
      </c>
      <c r="AG49" s="7">
        <f t="shared" si="9"/>
        <v>4.7824793268731298E-2</v>
      </c>
      <c r="AI49" s="13">
        <v>7000000</v>
      </c>
      <c r="AJ49" s="20">
        <f>AJ35*AI49^0.167</f>
        <v>5.4902950528014438E-3</v>
      </c>
      <c r="AK49" s="5">
        <f>AK35</f>
        <v>1.1342340478304815E-4</v>
      </c>
      <c r="AL49" s="5">
        <f>E27*(1-EXP(-((AI49/AL35)^B24)))</f>
        <v>3.7367685356847666E-5</v>
      </c>
      <c r="AM49" s="20">
        <f t="shared" si="10"/>
        <v>5.6410861429413393E-3</v>
      </c>
      <c r="AN49" s="7">
        <f>AJ49*AN35^0.67</f>
        <v>3.4506871557212215E-3</v>
      </c>
    </row>
    <row r="50" spans="1:40" ht="15.75" thickBot="1">
      <c r="A50" s="13">
        <v>1000</v>
      </c>
      <c r="B50" s="14">
        <f>B35*A50^0.167</f>
        <v>1.799804349496547E-2</v>
      </c>
      <c r="C50" s="15">
        <f>C35</f>
        <v>2.0593388815212063E-3</v>
      </c>
      <c r="D50" s="15">
        <f>E27*(1-EXP(-((A50/D35)^B24)))</f>
        <v>2.5772869471024553E-4</v>
      </c>
      <c r="E50" s="19">
        <f t="shared" si="2"/>
        <v>2.0315111071196924E-2</v>
      </c>
      <c r="F50" s="14">
        <f>F35*A50^0.167</f>
        <v>2.2799959289163545E-2</v>
      </c>
      <c r="G50" s="15">
        <f>G35</f>
        <v>2.2505246400174833E-3</v>
      </c>
      <c r="H50" s="15">
        <f>E27*(1-EXP(-((A50/H35)^B24)))</f>
        <v>4.0159384595015406E-4</v>
      </c>
      <c r="I50" s="19">
        <f t="shared" si="3"/>
        <v>2.5452077775131181E-2</v>
      </c>
      <c r="J50" s="14">
        <f>J35*A50^0.167</f>
        <v>2.9566049145499686E-2</v>
      </c>
      <c r="K50" s="15">
        <f>K35</f>
        <v>2.4811333847714247E-3</v>
      </c>
      <c r="L50" s="15">
        <f>E27*(1-EXP(-((A50/L35)^B24)))</f>
        <v>6.5365125902093284E-4</v>
      </c>
      <c r="M50" s="19">
        <f t="shared" si="4"/>
        <v>3.2700833789292047E-2</v>
      </c>
      <c r="N50" s="14">
        <f>N35*A50^0.167</f>
        <v>3.8328917898702589E-2</v>
      </c>
      <c r="O50" s="15">
        <f>O35</f>
        <v>2.7350745521113741E-3</v>
      </c>
      <c r="P50" s="15">
        <f>E27*(1-EXP(-((A50/P35)^B24)))</f>
        <v>1.0629138830686316E-3</v>
      </c>
      <c r="Q50" s="19">
        <f t="shared" si="5"/>
        <v>4.2126906333882594E-2</v>
      </c>
      <c r="R50" s="14">
        <f>R35*A50^0.167</f>
        <v>1.0951473073468181E-2</v>
      </c>
      <c r="S50" s="15">
        <f>S35</f>
        <v>9.1902930017090725E-4</v>
      </c>
      <c r="T50" s="15">
        <f>E27*(1-EXP(-((A50/T35)^B24)))</f>
        <v>9.7726805081811376E-5</v>
      </c>
      <c r="U50" s="19">
        <f t="shared" si="6"/>
        <v>1.19682291787209E-2</v>
      </c>
      <c r="V50" s="14">
        <f>V35*A50^0.167</f>
        <v>1.8471600777064393E-2</v>
      </c>
      <c r="W50" s="15">
        <f>W35</f>
        <v>1.5501058370228752E-3</v>
      </c>
      <c r="X50" s="15">
        <f>E27*(1-EXP(-((A50/X35)^B24)))</f>
        <v>2.6581180339511792E-4</v>
      </c>
      <c r="Y50" s="19">
        <f t="shared" si="7"/>
        <v>2.0287518417482386E-2</v>
      </c>
      <c r="Z50" s="14">
        <f>Z35*A50^0.167</f>
        <v>2.9566049145499686E-2</v>
      </c>
      <c r="AA50" s="15">
        <f>AA35</f>
        <v>2.4811333847714247E-3</v>
      </c>
      <c r="AB50" s="15">
        <f>E27*(1-EXP(-((A50/AB35)^B24)))</f>
        <v>6.5365125902093284E-4</v>
      </c>
      <c r="AC50" s="19">
        <f t="shared" si="8"/>
        <v>3.2700833789292047E-2</v>
      </c>
      <c r="AD50" s="14">
        <f>AD35*A50^0.167</f>
        <v>4.5340200729479342E-2</v>
      </c>
      <c r="AE50" s="15">
        <f>AE35</f>
        <v>3.8048737979342784E-3</v>
      </c>
      <c r="AF50" s="15">
        <f>E27*(1-EXP(-((A50/AF35)^B24)))</f>
        <v>1.479203677884276E-3</v>
      </c>
      <c r="AG50" s="19">
        <f t="shared" si="9"/>
        <v>5.0624278205297898E-2</v>
      </c>
      <c r="AI50" s="13">
        <v>10000000</v>
      </c>
      <c r="AJ50" s="20">
        <f>AJ35*AI50^0.167</f>
        <v>5.8272588715875869E-3</v>
      </c>
      <c r="AK50" s="5">
        <f>AK35</f>
        <v>1.1342340478304815E-4</v>
      </c>
      <c r="AL50" s="5">
        <f>E27*(1-EXP(-((AI50/AL35)^B24)))</f>
        <v>4.2486932505894035E-5</v>
      </c>
      <c r="AM50" s="20">
        <f t="shared" si="10"/>
        <v>5.9831692088765289E-3</v>
      </c>
      <c r="AN50" s="7">
        <f>AJ50*AN35^0.67</f>
        <v>3.662471169193287E-3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7.0007337542831814E-3</v>
      </c>
      <c r="AK51" s="5">
        <f>AK35</f>
        <v>1.1342340478304815E-4</v>
      </c>
      <c r="AL51" s="5">
        <f>E27*(1-EXP(-((AI51/AL35)^B24)))</f>
        <v>6.3095266714430101E-5</v>
      </c>
      <c r="AM51" s="20">
        <f t="shared" si="10"/>
        <v>7.1772524257806593E-3</v>
      </c>
      <c r="AN51" s="7">
        <f>AJ51*AN35^0.67</f>
        <v>4.4000079803001848E-3</v>
      </c>
    </row>
    <row r="52" spans="1:40">
      <c r="AI52" s="13">
        <v>70000000</v>
      </c>
      <c r="AJ52" s="20">
        <f>AJ35*AI52^0.167</f>
        <v>8.0648386750781613E-3</v>
      </c>
      <c r="AK52" s="5">
        <f>AK35</f>
        <v>1.1342340478304815E-4</v>
      </c>
      <c r="AL52" s="5">
        <f>E27*(1-EXP(-((AI52/AL35)^B24)))</f>
        <v>8.5594159584910344E-5</v>
      </c>
      <c r="AM52" s="20">
        <f t="shared" si="10"/>
        <v>8.2638562394461209E-3</v>
      </c>
      <c r="AN52" s="7">
        <f>AJ52*AN35^0.67</f>
        <v>5.0688050389670752E-3</v>
      </c>
    </row>
    <row r="53" spans="1:40">
      <c r="AI53" s="13">
        <v>100000000</v>
      </c>
      <c r="AJ53" s="20">
        <f>AJ35*AI53^0.167</f>
        <v>8.5598136831083558E-3</v>
      </c>
      <c r="AK53" s="5">
        <f>AK35</f>
        <v>1.1342340478304815E-4</v>
      </c>
      <c r="AL53" s="5">
        <f>E27*(1-EXP(-((AI53/AL35)^B24)))</f>
        <v>9.7318672983994154E-5</v>
      </c>
      <c r="AM53" s="20">
        <f t="shared" si="10"/>
        <v>8.7705557608753985E-3</v>
      </c>
      <c r="AN53" s="7">
        <f>AJ53*AN35^0.67</f>
        <v>5.3799001415410774E-3</v>
      </c>
    </row>
    <row r="54" spans="1:40" ht="15.75" thickBot="1">
      <c r="AI54" s="14">
        <v>300000000</v>
      </c>
      <c r="AJ54" s="21">
        <f>AJ35*AI54^0.167</f>
        <v>1.0283561774454969E-2</v>
      </c>
      <c r="AK54" s="15">
        <f>AK35</f>
        <v>1.1342340478304815E-4</v>
      </c>
      <c r="AL54" s="15">
        <f>E27*(1-EXP(-((AI54/AL35)^B24)))</f>
        <v>1.4451364852844024E-4</v>
      </c>
      <c r="AM54" s="21">
        <f t="shared" si="10"/>
        <v>1.0541498827766458E-2</v>
      </c>
      <c r="AN54" s="19">
        <f>AJ54*AN35^0.67</f>
        <v>6.4632873441056614E-3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Q6" sqref="Q6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88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2.14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2.9</v>
      </c>
      <c r="L4" s="11" t="s">
        <v>2</v>
      </c>
      <c r="M4" s="1">
        <v>2.9</v>
      </c>
      <c r="N4" s="11" t="s">
        <v>2</v>
      </c>
      <c r="O4" s="1">
        <v>2.9</v>
      </c>
      <c r="P4" s="11" t="s">
        <v>2</v>
      </c>
      <c r="Q4" s="1">
        <v>2.9</v>
      </c>
      <c r="S4" s="11" t="s">
        <v>2</v>
      </c>
      <c r="T4" s="1">
        <v>2.2999999999999998</v>
      </c>
      <c r="U4" s="11" t="s">
        <v>2</v>
      </c>
      <c r="V4" s="1">
        <v>2.5</v>
      </c>
      <c r="W4" s="11" t="s">
        <v>2</v>
      </c>
      <c r="X4" s="1">
        <v>2.7</v>
      </c>
      <c r="Y4" s="11" t="s">
        <v>2</v>
      </c>
      <c r="Z4" s="1">
        <v>2.9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1.4740684283988785E-3</v>
      </c>
      <c r="F5" s="7">
        <f>AN38</f>
        <v>7.0554141488864727E-4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1.4</v>
      </c>
      <c r="D6" s="13">
        <f t="shared" ref="D6:D21" si="0">AI39</f>
        <v>3000</v>
      </c>
      <c r="E6" s="20">
        <f t="shared" ref="E6:F21" si="1">AM39</f>
        <v>1.7101511987449643E-3</v>
      </c>
      <c r="F6" s="7">
        <f t="shared" si="1"/>
        <v>8.4762110403892137E-4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1.926085193050809E-3</v>
      </c>
      <c r="F7" s="7">
        <f t="shared" si="1"/>
        <v>9.7645871155765517E-4</v>
      </c>
      <c r="J7" s="6">
        <v>1</v>
      </c>
      <c r="K7" s="34">
        <v>1.4775483180746042E-2</v>
      </c>
      <c r="L7" s="6">
        <v>1</v>
      </c>
      <c r="M7" s="34">
        <v>2.0004181918020714E-2</v>
      </c>
      <c r="N7" s="6">
        <v>1</v>
      </c>
      <c r="O7" s="34">
        <v>2.3762068791961796E-2</v>
      </c>
      <c r="P7" s="6"/>
      <c r="Q7" s="16"/>
      <c r="S7" s="6">
        <v>1</v>
      </c>
      <c r="T7" s="34">
        <v>6.4520751705099098E-3</v>
      </c>
      <c r="U7" s="6">
        <v>1</v>
      </c>
      <c r="V7" s="34">
        <v>1.2829788849982862E-2</v>
      </c>
      <c r="W7" s="6">
        <v>1</v>
      </c>
      <c r="X7" s="34">
        <v>2.0395230496883167E-2</v>
      </c>
      <c r="Y7" s="6">
        <v>1</v>
      </c>
      <c r="Z7" s="34">
        <v>2.3762068791961796E-2</v>
      </c>
    </row>
    <row r="8" spans="1:26">
      <c r="A8" s="10"/>
      <c r="B8" s="5"/>
      <c r="D8" s="13">
        <f t="shared" si="0"/>
        <v>10000</v>
      </c>
      <c r="E8" s="20">
        <f t="shared" si="1"/>
        <v>2.027140973706524E-3</v>
      </c>
      <c r="F8" s="7">
        <f t="shared" si="1"/>
        <v>1.036388324295968E-3</v>
      </c>
      <c r="J8" s="6">
        <v>1.7782800000000001</v>
      </c>
      <c r="K8" s="34">
        <v>1.5804760873812312E-2</v>
      </c>
      <c r="L8" s="6">
        <v>1.7782800000000001</v>
      </c>
      <c r="M8" s="34">
        <v>2.1445528363856332E-2</v>
      </c>
      <c r="N8" s="6">
        <v>1.7782800000000001</v>
      </c>
      <c r="O8" s="34">
        <v>2.5759340122860325E-2</v>
      </c>
      <c r="P8" s="6"/>
      <c r="Q8" s="16"/>
      <c r="S8" s="6">
        <v>1.7782800000000001</v>
      </c>
      <c r="T8" s="34">
        <v>6.7580832718220265E-3</v>
      </c>
      <c r="U8" s="6">
        <v>1.7782800000000001</v>
      </c>
      <c r="V8" s="34">
        <v>1.3540996515701155E-2</v>
      </c>
      <c r="W8" s="6">
        <v>1.7782800000000001</v>
      </c>
      <c r="X8" s="34">
        <v>2.1460440180787178E-2</v>
      </c>
      <c r="Y8" s="6">
        <v>1.7782800000000001</v>
      </c>
      <c r="Z8" s="34">
        <v>2.5759340122860325E-2</v>
      </c>
    </row>
    <row r="9" spans="1:26" ht="15.75" thickBot="1">
      <c r="C9" s="5"/>
      <c r="D9" s="13">
        <f t="shared" si="0"/>
        <v>30000</v>
      </c>
      <c r="E9" s="20">
        <f t="shared" si="1"/>
        <v>2.382165510213149E-3</v>
      </c>
      <c r="F9" s="7">
        <f t="shared" si="1"/>
        <v>1.2450929132082778E-3</v>
      </c>
      <c r="J9" s="6">
        <v>3.16228</v>
      </c>
      <c r="K9" s="34">
        <v>1.7471398984508304E-2</v>
      </c>
      <c r="L9" s="6">
        <v>3.16228</v>
      </c>
      <c r="M9" s="34">
        <v>2.3797413782557765E-2</v>
      </c>
      <c r="N9" s="6">
        <v>3.16228</v>
      </c>
      <c r="O9" s="34">
        <v>2.8485175838615619E-2</v>
      </c>
      <c r="P9" s="6"/>
      <c r="Q9" s="16"/>
      <c r="S9" s="6">
        <v>3.16228</v>
      </c>
      <c r="T9" s="34">
        <v>7.9128995589162737E-3</v>
      </c>
      <c r="U9" s="6">
        <v>3.16228</v>
      </c>
      <c r="V9" s="34">
        <v>1.5235344189912648E-2</v>
      </c>
      <c r="W9" s="6">
        <v>3.16228</v>
      </c>
      <c r="X9" s="34">
        <v>2.3114092311041813E-2</v>
      </c>
      <c r="Y9" s="6">
        <v>3.16228</v>
      </c>
      <c r="Z9" s="34">
        <v>2.8485175838615619E-2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2.70834811689582E-3</v>
      </c>
      <c r="F10" s="7">
        <f t="shared" si="1"/>
        <v>1.4343458604413122E-3</v>
      </c>
      <c r="J10" s="6">
        <v>5.6234099999999998</v>
      </c>
      <c r="K10" s="34">
        <v>1.9632882139947811E-2</v>
      </c>
      <c r="L10" s="6">
        <v>5.6234099999999998</v>
      </c>
      <c r="M10" s="34">
        <v>2.5467415755211612E-2</v>
      </c>
      <c r="N10" s="6">
        <v>5.6234099999999998</v>
      </c>
      <c r="O10" s="34">
        <v>3.1185888644547893E-2</v>
      </c>
      <c r="P10" s="6"/>
      <c r="Q10" s="16"/>
      <c r="S10" s="6">
        <v>5.6234099999999998</v>
      </c>
      <c r="T10" s="34">
        <v>8.7835654662210376E-3</v>
      </c>
      <c r="U10" s="6">
        <v>5.6234099999999998</v>
      </c>
      <c r="V10" s="34">
        <v>1.6197566325884837E-2</v>
      </c>
      <c r="W10" s="6">
        <v>5.6234099999999998</v>
      </c>
      <c r="X10" s="34">
        <v>2.4729087638250935E-2</v>
      </c>
      <c r="Y10" s="6">
        <v>5.6234099999999998</v>
      </c>
      <c r="Z10" s="34">
        <v>3.1185888644547893E-2</v>
      </c>
    </row>
    <row r="11" spans="1:26">
      <c r="A11" s="29" t="s">
        <v>70</v>
      </c>
      <c r="B11" s="7">
        <v>8500000000</v>
      </c>
      <c r="D11" s="13">
        <f t="shared" si="0"/>
        <v>100000</v>
      </c>
      <c r="E11" s="20">
        <f t="shared" si="1"/>
        <v>2.8614770244947954E-3</v>
      </c>
      <c r="F11" s="7">
        <f t="shared" si="1"/>
        <v>1.522378043401641E-3</v>
      </c>
      <c r="J11" s="6">
        <v>10</v>
      </c>
      <c r="K11" s="34">
        <v>2.1505375789256889E-2</v>
      </c>
      <c r="L11" s="6">
        <v>10</v>
      </c>
      <c r="M11" s="34">
        <v>2.6904679066640142E-2</v>
      </c>
      <c r="N11" s="6">
        <v>10</v>
      </c>
      <c r="O11" s="34">
        <v>3.3451137680221246E-2</v>
      </c>
      <c r="P11" s="6"/>
      <c r="Q11" s="16"/>
      <c r="S11" s="6">
        <v>10</v>
      </c>
      <c r="T11" s="34">
        <v>9.4975843692822453E-3</v>
      </c>
      <c r="U11" s="6">
        <v>10</v>
      </c>
      <c r="V11" s="34">
        <v>1.7247643526445339E-2</v>
      </c>
      <c r="W11" s="6">
        <v>10</v>
      </c>
      <c r="X11" s="34">
        <v>2.5824363724523215E-2</v>
      </c>
      <c r="Y11" s="6">
        <v>10</v>
      </c>
      <c r="Z11" s="34">
        <v>3.3451137680221246E-2</v>
      </c>
    </row>
    <row r="12" spans="1:26">
      <c r="A12" s="29" t="s">
        <v>73</v>
      </c>
      <c r="B12" s="7">
        <v>1720000000</v>
      </c>
      <c r="D12" s="13">
        <f t="shared" si="0"/>
        <v>300000</v>
      </c>
      <c r="E12" s="20">
        <f t="shared" si="1"/>
        <v>3.4018409366497848E-3</v>
      </c>
      <c r="F12" s="7">
        <f t="shared" si="1"/>
        <v>1.8289496983197933E-3</v>
      </c>
      <c r="J12" s="6">
        <v>17.782789999999999</v>
      </c>
      <c r="K12" s="34">
        <v>2.3029498527066667E-2</v>
      </c>
      <c r="L12" s="6">
        <v>17.782789999999999</v>
      </c>
      <c r="M12" s="34">
        <v>2.9325977770268279E-2</v>
      </c>
      <c r="N12" s="6">
        <v>17.782789999999999</v>
      </c>
      <c r="O12" s="34">
        <v>3.5808504051911445E-2</v>
      </c>
      <c r="P12" s="6"/>
      <c r="Q12" s="16"/>
      <c r="S12" s="6">
        <v>17.782789999999999</v>
      </c>
      <c r="T12" s="34">
        <v>1.0630542934854256E-2</v>
      </c>
      <c r="U12" s="6">
        <v>17.782789999999999</v>
      </c>
      <c r="V12" s="34">
        <v>1.9272493586490913E-2</v>
      </c>
      <c r="W12" s="6">
        <v>17.782789999999999</v>
      </c>
      <c r="X12" s="34">
        <v>2.7894650287594715E-2</v>
      </c>
      <c r="Y12" s="6">
        <v>17.782789999999999</v>
      </c>
      <c r="Z12" s="34">
        <v>3.5808504051911445E-2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3.9015630732281118E-3</v>
      </c>
      <c r="F13" s="7">
        <f t="shared" si="1"/>
        <v>2.1069483256319459E-3</v>
      </c>
      <c r="J13" s="6">
        <v>31.622779999999999</v>
      </c>
      <c r="K13" s="34">
        <v>2.4312136883041707E-2</v>
      </c>
      <c r="L13" s="6">
        <v>31.622779999999999</v>
      </c>
      <c r="M13" s="34">
        <v>3.2041262151234269E-2</v>
      </c>
      <c r="N13" s="6">
        <v>31.622779999999999</v>
      </c>
      <c r="O13" s="34">
        <v>3.9107979541949556E-2</v>
      </c>
      <c r="P13" s="6"/>
      <c r="Q13" s="16"/>
      <c r="S13" s="6">
        <v>31.622779999999999</v>
      </c>
      <c r="T13" s="34">
        <v>1.1464779306288361E-2</v>
      </c>
      <c r="U13" s="6">
        <v>31.622779999999999</v>
      </c>
      <c r="V13" s="34">
        <v>2.1255507901494011E-2</v>
      </c>
      <c r="W13" s="6">
        <v>31.622779999999999</v>
      </c>
      <c r="X13" s="34">
        <v>3.0261305674010489E-2</v>
      </c>
      <c r="Y13" s="6">
        <v>31.622779999999999</v>
      </c>
      <c r="Z13" s="34">
        <v>3.9107979541949556E-2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4.1372226017980761E-3</v>
      </c>
      <c r="F14" s="7">
        <f t="shared" si="1"/>
        <v>2.2362611124607246E-3</v>
      </c>
      <c r="J14" s="6">
        <v>56.23413</v>
      </c>
      <c r="K14" s="34">
        <v>2.702388772823601E-2</v>
      </c>
      <c r="L14" s="6">
        <v>56.23413</v>
      </c>
      <c r="M14" s="34">
        <v>3.517710937616892E-2</v>
      </c>
      <c r="N14" s="6">
        <v>56.23413</v>
      </c>
      <c r="O14" s="34">
        <v>4.3136019416844439E-2</v>
      </c>
      <c r="P14" s="6"/>
      <c r="Q14" s="16"/>
      <c r="S14" s="6">
        <v>56.23413</v>
      </c>
      <c r="T14" s="34">
        <v>1.2499378125009709E-2</v>
      </c>
      <c r="U14" s="6">
        <v>56.23413</v>
      </c>
      <c r="V14" s="34">
        <v>2.3075362810832448E-2</v>
      </c>
      <c r="W14" s="6">
        <v>56.23413</v>
      </c>
      <c r="X14" s="34">
        <v>3.2924329883770538E-2</v>
      </c>
      <c r="Y14" s="6">
        <v>56.23413</v>
      </c>
      <c r="Z14" s="34">
        <v>4.3136019416844439E-2</v>
      </c>
    </row>
    <row r="15" spans="1:26" ht="15.75" thickBot="1">
      <c r="D15" s="13">
        <f t="shared" si="0"/>
        <v>3000000</v>
      </c>
      <c r="E15" s="20">
        <f t="shared" si="1"/>
        <v>4.9741318754471416E-3</v>
      </c>
      <c r="F15" s="7">
        <f t="shared" si="1"/>
        <v>2.686592272350768E-3</v>
      </c>
      <c r="J15" s="6">
        <v>100</v>
      </c>
      <c r="K15" s="34">
        <v>2.8678649557857972E-2</v>
      </c>
      <c r="L15" s="6">
        <v>100</v>
      </c>
      <c r="M15" s="34">
        <v>3.7394251359423585E-2</v>
      </c>
      <c r="N15" s="6">
        <v>100</v>
      </c>
      <c r="O15" s="34">
        <v>4.6649039640375069E-2</v>
      </c>
      <c r="P15" s="6"/>
      <c r="Q15" s="16"/>
      <c r="S15" s="6">
        <v>100</v>
      </c>
      <c r="T15" s="34">
        <v>1.3945630699068044E-2</v>
      </c>
      <c r="U15" s="6">
        <v>100</v>
      </c>
      <c r="V15" s="34">
        <v>2.5158782913937194E-2</v>
      </c>
      <c r="W15" s="6">
        <v>100</v>
      </c>
      <c r="X15" s="34">
        <v>3.5557287691162308E-2</v>
      </c>
      <c r="Y15" s="6">
        <v>100</v>
      </c>
      <c r="Z15" s="34">
        <v>4.6649039640375069E-2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5.7552665336607148E-3</v>
      </c>
      <c r="F16" s="7">
        <f t="shared" si="1"/>
        <v>3.0949517611585133E-3</v>
      </c>
      <c r="J16" s="6">
        <v>177.82794000000001</v>
      </c>
      <c r="K16" s="34">
        <v>2.9771267416651537E-2</v>
      </c>
      <c r="L16" s="6">
        <v>177.82794000000001</v>
      </c>
      <c r="M16" s="34">
        <v>3.9978875439350331E-2</v>
      </c>
      <c r="N16" s="6">
        <v>177.82794000000001</v>
      </c>
      <c r="O16" s="34">
        <v>4.9303693778299365E-2</v>
      </c>
      <c r="P16" s="6"/>
      <c r="Q16" s="16"/>
      <c r="S16" s="6">
        <v>177.82794000000001</v>
      </c>
      <c r="T16" s="34">
        <v>1.5278951711927691E-2</v>
      </c>
      <c r="U16" s="6">
        <v>177.82794000000001</v>
      </c>
      <c r="V16" s="34">
        <v>2.653936250033178E-2</v>
      </c>
      <c r="W16" s="6">
        <v>177.82794000000001</v>
      </c>
      <c r="X16" s="34">
        <v>3.83448727107338E-2</v>
      </c>
      <c r="Y16" s="6">
        <v>177.82794000000001</v>
      </c>
      <c r="Z16" s="34">
        <v>4.9303693778299365E-2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6.1259529873243001E-3</v>
      </c>
      <c r="F17" s="7">
        <f t="shared" si="1"/>
        <v>3.2849027117666657E-3</v>
      </c>
      <c r="J17" s="6">
        <v>316.22777000000002</v>
      </c>
      <c r="K17" s="34">
        <v>3.1382482882336249E-2</v>
      </c>
      <c r="L17" s="6">
        <v>316.22777000000002</v>
      </c>
      <c r="M17" s="34">
        <v>4.3629197599625996E-2</v>
      </c>
      <c r="N17" s="6">
        <v>316.22777000000002</v>
      </c>
      <c r="O17" s="34">
        <v>5.2284945743917517E-2</v>
      </c>
      <c r="P17" s="6"/>
      <c r="Q17" s="16"/>
      <c r="S17" s="6">
        <v>316.22777000000002</v>
      </c>
      <c r="T17" s="34">
        <v>1.6080401501078243E-2</v>
      </c>
      <c r="U17" s="6">
        <v>316.22777000000002</v>
      </c>
      <c r="V17" s="34">
        <v>2.8191874429500805E-2</v>
      </c>
      <c r="W17" s="6">
        <v>316.22777000000002</v>
      </c>
      <c r="X17" s="34">
        <v>4.1098096127598641E-2</v>
      </c>
      <c r="Y17" s="6">
        <v>316.22777000000002</v>
      </c>
      <c r="Z17" s="34">
        <v>5.2284945743917517E-2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7.4539152224710773E-3</v>
      </c>
      <c r="F18" s="7">
        <f t="shared" si="1"/>
        <v>3.9464059861709887E-3</v>
      </c>
      <c r="J18" s="6">
        <v>562.34132999999997</v>
      </c>
      <c r="K18" s="34">
        <v>3.4007140999655627E-2</v>
      </c>
      <c r="L18" s="6">
        <v>562.34132999999997</v>
      </c>
      <c r="M18" s="34">
        <v>4.6422061534333744E-2</v>
      </c>
      <c r="N18" s="6">
        <v>562.34132999999997</v>
      </c>
      <c r="O18" s="34">
        <v>5.5802153119085325E-2</v>
      </c>
      <c r="P18" s="6"/>
      <c r="Q18" s="16"/>
      <c r="S18" s="6">
        <v>562.34132999999997</v>
      </c>
      <c r="T18" s="34">
        <v>1.6033043104446663E-2</v>
      </c>
      <c r="U18" s="6">
        <v>562.34132999999997</v>
      </c>
      <c r="V18" s="34">
        <v>2.9932241423259055E-2</v>
      </c>
      <c r="W18" s="6">
        <v>562.34132999999997</v>
      </c>
      <c r="X18" s="34">
        <v>4.3181268291684845E-2</v>
      </c>
      <c r="Y18" s="6">
        <v>562.34132999999997</v>
      </c>
      <c r="Z18" s="34">
        <v>5.5802153119085325E-2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8.7088027543611602E-3</v>
      </c>
      <c r="F19" s="7">
        <f t="shared" si="1"/>
        <v>4.5462559700059036E-3</v>
      </c>
      <c r="J19" s="6">
        <v>961.33309999999994</v>
      </c>
      <c r="K19" s="34">
        <v>3.5737119276078484E-2</v>
      </c>
      <c r="L19" s="6">
        <v>961.33309999999994</v>
      </c>
      <c r="M19" s="34">
        <v>4.6728296614893743E-2</v>
      </c>
      <c r="N19" s="6">
        <v>961.33309999999994</v>
      </c>
      <c r="O19" s="34">
        <v>6.1622293894660563E-2</v>
      </c>
      <c r="P19" s="6"/>
      <c r="Q19" s="16"/>
      <c r="S19" s="6">
        <v>961.33309999999994</v>
      </c>
      <c r="T19" s="34">
        <v>1.6816278125661686E-2</v>
      </c>
      <c r="U19" s="6">
        <v>961.33309999999994</v>
      </c>
      <c r="V19" s="34">
        <v>3.0580695471414333E-2</v>
      </c>
      <c r="W19" s="6">
        <v>961.33309999999994</v>
      </c>
      <c r="X19" s="34">
        <v>4.5273030856447835E-2</v>
      </c>
      <c r="Y19" s="6">
        <v>961.33309999999994</v>
      </c>
      <c r="Z19" s="34">
        <v>6.1622293894660563E-2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9.3092327595623477E-3</v>
      </c>
      <c r="F20" s="7">
        <f t="shared" si="1"/>
        <v>4.8252799128176531E-3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1.1484454894102439E-2</v>
      </c>
      <c r="F21" s="19">
        <f t="shared" si="1"/>
        <v>5.7969794553376242E-3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8.43227582210633E-4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9.9203244965956827E-14</v>
      </c>
      <c r="C26" s="5"/>
      <c r="D26" s="5" t="s">
        <v>75</v>
      </c>
      <c r="E26" s="7">
        <f>B26*B12</f>
        <v>1.7062958134144574E-4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0.30753005939446615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2.9</v>
      </c>
      <c r="C32" s="5">
        <f>B32</f>
        <v>2.9</v>
      </c>
      <c r="D32" s="5">
        <f>B32</f>
        <v>2.9</v>
      </c>
      <c r="E32" s="2"/>
      <c r="F32" s="6">
        <f>M4/(B4+B5)*B4</f>
        <v>2.9</v>
      </c>
      <c r="G32" s="5">
        <f>F32</f>
        <v>2.9</v>
      </c>
      <c r="H32" s="5">
        <f>F32</f>
        <v>2.9</v>
      </c>
      <c r="I32" s="2"/>
      <c r="J32" s="6">
        <f>O4/(B4+B5)*B4</f>
        <v>2.9</v>
      </c>
      <c r="K32" s="5">
        <f>J32</f>
        <v>2.9</v>
      </c>
      <c r="L32" s="5">
        <f>J32</f>
        <v>2.9</v>
      </c>
      <c r="M32" s="2"/>
      <c r="N32" s="6">
        <f>Q4/(B4+B5)*B4</f>
        <v>2.9</v>
      </c>
      <c r="O32" s="5">
        <f>N32</f>
        <v>2.9</v>
      </c>
      <c r="P32" s="5">
        <f>N32</f>
        <v>2.9</v>
      </c>
      <c r="Q32" s="2"/>
      <c r="R32" s="6">
        <f>T4/(B4+B5)*B4</f>
        <v>2.2999999999999998</v>
      </c>
      <c r="S32" s="5">
        <f>R32</f>
        <v>2.2999999999999998</v>
      </c>
      <c r="T32" s="5">
        <f>R32</f>
        <v>2.2999999999999998</v>
      </c>
      <c r="U32" s="2"/>
      <c r="V32" s="6">
        <f>V4/(B4+B5)*B4</f>
        <v>2.5</v>
      </c>
      <c r="W32" s="5">
        <f>V32</f>
        <v>2.5</v>
      </c>
      <c r="X32" s="5">
        <f>V32</f>
        <v>2.5</v>
      </c>
      <c r="Y32" s="2"/>
      <c r="Z32" s="6">
        <f>X4/(B4+B5)*B4</f>
        <v>2.7</v>
      </c>
      <c r="AA32" s="5">
        <f>Z32</f>
        <v>2.7</v>
      </c>
      <c r="AB32" s="5">
        <f>Z32</f>
        <v>2.7</v>
      </c>
      <c r="AC32" s="2"/>
      <c r="AD32" s="6">
        <f>Z4/(B4+B5)*B4</f>
        <v>2.9</v>
      </c>
      <c r="AE32" s="5">
        <f>AD32</f>
        <v>2.9</v>
      </c>
      <c r="AF32" s="5">
        <f>AD32</f>
        <v>2.9</v>
      </c>
      <c r="AG32" s="2"/>
      <c r="AI32" s="6"/>
      <c r="AJ32" s="5">
        <f>B6/(B4+B5)*B4</f>
        <v>1.4</v>
      </c>
      <c r="AK32" s="5">
        <f>AJ32</f>
        <v>1.4</v>
      </c>
      <c r="AL32" s="5">
        <f>AJ32</f>
        <v>1.4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7.4740732783390891E-3</v>
      </c>
      <c r="C35" s="5">
        <f>E26*(C32^B13)*EXP(-B20*C33)</f>
        <v>8.8150316797114808E-3</v>
      </c>
      <c r="D35" s="5">
        <f>B23*(D32^(-B22/B24))*EXP(B21*D33/B24)</f>
        <v>33830798.609028764</v>
      </c>
      <c r="E35" s="2"/>
      <c r="F35" s="6">
        <f>E25*(F32^B13)*EXP(-B27*F33)</f>
        <v>9.4681717219999035E-3</v>
      </c>
      <c r="G35" s="5">
        <f>E26*(G32^B13)*EXP(-B20*G33)</f>
        <v>9.6334052524036234E-3</v>
      </c>
      <c r="H35" s="5">
        <f>B23*(H32^(-B22/B24))*EXP(B21*H33/B24)</f>
        <v>9858546.8370448686</v>
      </c>
      <c r="I35" s="2"/>
      <c r="J35" s="6">
        <f>E25*(J32^B13)*EXP(-B27*J33)</f>
        <v>1.2277935539285318E-2</v>
      </c>
      <c r="K35" s="5">
        <f>E26*(K32^B13)*EXP(-B20*K33)</f>
        <v>1.0620529522656257E-2</v>
      </c>
      <c r="L35" s="5">
        <f>B23*(L32^(-B22/B24))*EXP(B21*L33/B24)</f>
        <v>2543264.4013754581</v>
      </c>
      <c r="M35" s="2"/>
      <c r="N35" s="6">
        <f>E25*(N32^B13)*EXP(-B27*N33)</f>
        <v>1.5916904586572425E-2</v>
      </c>
      <c r="O35" s="5">
        <f>E26*(O32^B13)*EXP(-B20*O33)</f>
        <v>1.1707528585788118E-2</v>
      </c>
      <c r="P35" s="5">
        <f>B23*(P32^(-B22/B24))*EXP(B21*P33/B24)</f>
        <v>657093.00050421397</v>
      </c>
      <c r="Q35" s="2"/>
      <c r="R35" s="6">
        <f>E25*(R32^B13)*EXP(-B27*R33)</f>
        <v>4.1302428505211475E-3</v>
      </c>
      <c r="S35" s="5">
        <f>E26*(S32^B13)*EXP(-B20*S33)</f>
        <v>3.5726988457746149E-3</v>
      </c>
      <c r="T35" s="5">
        <f>B23*(T32^(-B22/B24))*EXP(B21*T33/B24)</f>
        <v>835883128.3572377</v>
      </c>
      <c r="U35" s="2"/>
      <c r="V35" s="6">
        <f>E25*(V32^B13)*EXP(-B27*V33)</f>
        <v>6.1118515839378492E-3</v>
      </c>
      <c r="W35" s="5">
        <f>E26*(W32^B13)*EXP(-B20*W33)</f>
        <v>5.2868090060915673E-3</v>
      </c>
      <c r="X35" s="5">
        <f>B23*(X32^(-B22/B24))*EXP(B21*X33/B24)</f>
        <v>103954009.10821877</v>
      </c>
      <c r="Y35" s="2"/>
      <c r="Z35" s="6">
        <f>E25*(Z32^B13)*EXP(-B27*Z33)</f>
        <v>8.7753500665182244E-3</v>
      </c>
      <c r="AA35" s="5">
        <f>E26*(AA32^B13)*EXP(-B20*AA33)</f>
        <v>7.5907602018999805E-3</v>
      </c>
      <c r="AB35" s="5">
        <f>B23*(AB32^(-B22/B24))*EXP(B21*AB33/B24)</f>
        <v>15179146.617280027</v>
      </c>
      <c r="AC35" s="2"/>
      <c r="AD35" s="6">
        <f>E25*(AD32^B13)*EXP(-B27*AD33)</f>
        <v>1.2277935539285318E-2</v>
      </c>
      <c r="AE35" s="5">
        <f>E26*(AE32^B13)*EXP(-B20*AE33)</f>
        <v>1.0620529522656257E-2</v>
      </c>
      <c r="AF35" s="5">
        <f>B23*(AF32^(-B22/B24))*EXP(B21*AF33/B24)</f>
        <v>2543264.4013754581</v>
      </c>
      <c r="AG35" s="2"/>
      <c r="AI35" s="6"/>
      <c r="AJ35" s="5">
        <f>E25*(AJ32^B13)*EXP(-B27*AJ33)</f>
        <v>3.5417068283823626E-4</v>
      </c>
      <c r="AK35" s="5">
        <f>E26*(AK32^B13)*EXP(-B20*AK33)</f>
        <v>3.3083769063078732E-4</v>
      </c>
      <c r="AL35" s="5">
        <f>B23*(AL32^(-B22/B24))*EXP(B21*AL33/B24)</f>
        <v>389748596782852.19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7.4740732783390891E-3</v>
      </c>
      <c r="C38" s="5">
        <f>C35</f>
        <v>8.8150316797114808E-3</v>
      </c>
      <c r="D38" s="5">
        <f>E27*(1-EXP(-((A38/D35)^B24)))</f>
        <v>5.9829085640267666E-4</v>
      </c>
      <c r="E38" s="7">
        <f>B38+C38+D38</f>
        <v>1.6887395814453244E-2</v>
      </c>
      <c r="F38" s="13">
        <f>F35*A38^0.167</f>
        <v>9.4681717219999035E-3</v>
      </c>
      <c r="G38" s="5">
        <f>G35</f>
        <v>9.6334052524036234E-3</v>
      </c>
      <c r="H38" s="5">
        <f>E27*(1-EXP(-((A38/H35)^B24)))</f>
        <v>9.3208591934727174E-4</v>
      </c>
      <c r="I38" s="7">
        <f>F38+G38+H38</f>
        <v>2.0033662893750796E-2</v>
      </c>
      <c r="J38" s="13">
        <f>J35*A38^0.167</f>
        <v>1.2277935539285318E-2</v>
      </c>
      <c r="K38" s="5">
        <f>K35</f>
        <v>1.0620529522656257E-2</v>
      </c>
      <c r="L38" s="5">
        <f>E27*(1-EXP(-((A38/L35)^B24)))</f>
        <v>1.5166086963653777E-3</v>
      </c>
      <c r="M38" s="7">
        <f>J38+K38+L38</f>
        <v>2.4415073758306954E-2</v>
      </c>
      <c r="N38" s="13">
        <f>N35*A38^0.167</f>
        <v>1.5916904586572425E-2</v>
      </c>
      <c r="O38" s="5">
        <f>O35</f>
        <v>1.1707528585788118E-2</v>
      </c>
      <c r="P38" s="5">
        <f>E27*(1-EXP(-((A38/P35)^B24)))</f>
        <v>2.4648790611397431E-3</v>
      </c>
      <c r="Q38" s="7">
        <f>N38+O38+P38</f>
        <v>3.0089312233500285E-2</v>
      </c>
      <c r="R38" s="13">
        <f>R35*A38^0.167</f>
        <v>4.1302428505211475E-3</v>
      </c>
      <c r="S38" s="5">
        <f>S35</f>
        <v>3.5726988457746149E-3</v>
      </c>
      <c r="T38" s="5">
        <f>E27*(1-EXP(-((A38/T35)^B24)))</f>
        <v>1.8870434162937761E-4</v>
      </c>
      <c r="U38" s="7">
        <f>R38+S38+T38</f>
        <v>7.8916460379251391E-3</v>
      </c>
      <c r="V38" s="13">
        <f>V35*A38^0.167</f>
        <v>6.1118515839378492E-3</v>
      </c>
      <c r="W38" s="5">
        <f>W35</f>
        <v>5.2868090060915673E-3</v>
      </c>
      <c r="X38" s="5">
        <f>E27*(1-EXP(-((A38/X35)^B24)))</f>
        <v>3.9952362711288418E-4</v>
      </c>
      <c r="Y38" s="7">
        <f>V38+W38+X38</f>
        <v>1.17981842171423E-2</v>
      </c>
      <c r="Z38" s="13">
        <f>Z35*A38^0.167</f>
        <v>8.7753500665182244E-3</v>
      </c>
      <c r="AA38" s="5">
        <f>AA35</f>
        <v>7.5907602018999805E-3</v>
      </c>
      <c r="AB38" s="5">
        <f>E27*(1-EXP(-((A38/AB35)^B24)))</f>
        <v>7.9813131784767829E-4</v>
      </c>
      <c r="AC38" s="7">
        <f>Z38+AA38+AB38</f>
        <v>1.7164241586265883E-2</v>
      </c>
      <c r="AD38" s="13">
        <f>AD35*A38^0.167</f>
        <v>1.2277935539285318E-2</v>
      </c>
      <c r="AE38" s="5">
        <f>AE35</f>
        <v>1.0620529522656257E-2</v>
      </c>
      <c r="AF38" s="5">
        <f>E27*(1-EXP(-((A38/AF35)^B24)))</f>
        <v>1.5166086963653777E-3</v>
      </c>
      <c r="AG38" s="7">
        <f>AD38+AE38+AF38</f>
        <v>2.4415073758306954E-2</v>
      </c>
      <c r="AI38" s="13">
        <v>1000</v>
      </c>
      <c r="AJ38" s="20">
        <f>AJ35*AI38^0.167</f>
        <v>1.1225678726879693E-3</v>
      </c>
      <c r="AK38" s="5">
        <f>AK35</f>
        <v>3.3083769063078732E-4</v>
      </c>
      <c r="AL38" s="5">
        <f>E27*(1-EXP(-((AI38/AL35)^B24)))</f>
        <v>2.066286508012172E-5</v>
      </c>
      <c r="AM38" s="20">
        <f>AJ38+AK38+AL38</f>
        <v>1.4740684283988785E-3</v>
      </c>
      <c r="AN38" s="7">
        <f>AJ38*AN35^0.67</f>
        <v>7.0554141488864727E-4</v>
      </c>
    </row>
    <row r="39" spans="1:40">
      <c r="A39" s="13">
        <v>2</v>
      </c>
      <c r="B39" s="13">
        <f>B35*A39^0.167</f>
        <v>8.3913021797392181E-3</v>
      </c>
      <c r="C39" s="5">
        <f>C35</f>
        <v>8.8150316797114808E-3</v>
      </c>
      <c r="D39" s="5">
        <f>E27*(1-EXP(-((A39/D35)^B24)))</f>
        <v>7.6765018256616557E-4</v>
      </c>
      <c r="E39" s="7">
        <f t="shared" ref="E39:E50" si="2">B39+C39+D39</f>
        <v>1.7973984042016864E-2</v>
      </c>
      <c r="F39" s="13">
        <f>F35*A39^0.167</f>
        <v>1.0630119220160857E-2</v>
      </c>
      <c r="G39" s="5">
        <f>G35</f>
        <v>9.6334052524036234E-3</v>
      </c>
      <c r="H39" s="5">
        <f>E27*(1-EXP(-((A39/H35)^B24)))</f>
        <v>1.1957490226965294E-3</v>
      </c>
      <c r="I39" s="7">
        <f t="shared" ref="I39:I50" si="3">F39+G39+H39</f>
        <v>2.1459273495261007E-2</v>
      </c>
      <c r="J39" s="13">
        <f>J35*A39^0.167</f>
        <v>1.3784701248794507E-2</v>
      </c>
      <c r="K39" s="5">
        <f>K35</f>
        <v>1.0620529522656257E-2</v>
      </c>
      <c r="L39" s="5">
        <f>E27*(1-EXP(-((A39/L35)^B24)))</f>
        <v>1.9450929554815999E-3</v>
      </c>
      <c r="M39" s="7">
        <f t="shared" ref="M39:M50" si="4">J39+K39+L39</f>
        <v>2.6350323726932363E-2</v>
      </c>
      <c r="N39" s="13">
        <f>N35*A39^0.167</f>
        <v>1.7870249752446533E-2</v>
      </c>
      <c r="O39" s="5">
        <f>O35</f>
        <v>1.1707528585788118E-2</v>
      </c>
      <c r="P39" s="5">
        <f>E27*(1-EXP(-((A39/P35)^B24)))</f>
        <v>3.1598894970347978E-3</v>
      </c>
      <c r="Q39" s="7">
        <f t="shared" ref="Q39:Q50" si="5">N39+O39+P39</f>
        <v>3.2737667835269449E-2</v>
      </c>
      <c r="R39" s="13">
        <f>R35*A39^0.167</f>
        <v>4.6371121266464569E-3</v>
      </c>
      <c r="S39" s="5">
        <f>S35</f>
        <v>3.5726988457746149E-3</v>
      </c>
      <c r="T39" s="5">
        <f>E27*(1-EXP(-((A39/T35)^B24)))</f>
        <v>2.421669760305186E-4</v>
      </c>
      <c r="U39" s="7">
        <f t="shared" ref="U39:U50" si="6">R39+S39+T39</f>
        <v>8.451977948451591E-3</v>
      </c>
      <c r="V39" s="13">
        <f>V35*A39^0.167</f>
        <v>6.8619067018215376E-3</v>
      </c>
      <c r="W39" s="5">
        <f>W35</f>
        <v>5.2868090060915673E-3</v>
      </c>
      <c r="X39" s="5">
        <f>E27*(1-EXP(-((A39/X35)^B24)))</f>
        <v>5.126645391754581E-4</v>
      </c>
      <c r="Y39" s="7">
        <f t="shared" ref="Y39:Y50" si="7">V39+W39+X39</f>
        <v>1.2661380247088561E-2</v>
      </c>
      <c r="Z39" s="13">
        <f>Z35*A39^0.167</f>
        <v>9.8522735058750744E-3</v>
      </c>
      <c r="AA39" s="5">
        <f>AA35</f>
        <v>7.5907602018999805E-3</v>
      </c>
      <c r="AB39" s="5">
        <f>E27*(1-EXP(-((A39/AB35)^B24)))</f>
        <v>1.0239654294094617E-3</v>
      </c>
      <c r="AC39" s="7">
        <f t="shared" ref="AC39:AC50" si="8">Z39+AA39+AB39</f>
        <v>1.8466999137184515E-2</v>
      </c>
      <c r="AD39" s="13">
        <f>AD35*A39^0.167</f>
        <v>1.3784701248794507E-2</v>
      </c>
      <c r="AE39" s="5">
        <f>AE35</f>
        <v>1.0620529522656257E-2</v>
      </c>
      <c r="AF39" s="5">
        <f>E27*(1-EXP(-((A39/AF35)^B24)))</f>
        <v>1.9450929554815999E-3</v>
      </c>
      <c r="AG39" s="7">
        <f t="shared" ref="AG39:AG50" si="9">AD39+AE39+AF39</f>
        <v>2.6350323726932363E-2</v>
      </c>
      <c r="AI39" s="13">
        <v>3000</v>
      </c>
      <c r="AJ39" s="20">
        <f>AJ35*AI39^0.167</f>
        <v>1.3486270253271712E-3</v>
      </c>
      <c r="AK39" s="5">
        <f>AK35</f>
        <v>3.3083769063078732E-4</v>
      </c>
      <c r="AL39" s="5">
        <f>E27*(1-EXP(-((AI39/AL35)^B24)))</f>
        <v>3.0686482787005683E-5</v>
      </c>
      <c r="AM39" s="20">
        <f t="shared" ref="AM39:AM54" si="10">AJ39+AK39+AL39</f>
        <v>1.7101511987449643E-3</v>
      </c>
      <c r="AN39" s="7">
        <f>AJ39*AN35^0.67</f>
        <v>8.4762110403892137E-4</v>
      </c>
    </row>
    <row r="40" spans="1:40">
      <c r="A40" s="13">
        <v>4</v>
      </c>
      <c r="B40" s="13">
        <f>B35*A40^0.167</f>
        <v>9.4210947162861845E-3</v>
      </c>
      <c r="C40" s="5">
        <f>C35</f>
        <v>8.8150316797114808E-3</v>
      </c>
      <c r="D40" s="5">
        <f>E27*(1-EXP(-((A40/D35)^B24)))</f>
        <v>9.8487340316004359E-4</v>
      </c>
      <c r="E40" s="7">
        <f t="shared" si="2"/>
        <v>1.9220999799157708E-2</v>
      </c>
      <c r="F40" s="13">
        <f>F35*A40^0.167</f>
        <v>1.1934662567670994E-2</v>
      </c>
      <c r="G40" s="5">
        <f>G35</f>
        <v>9.6334052524036234E-3</v>
      </c>
      <c r="H40" s="5">
        <f>E27*(1-EXP(-((A40/H35)^B24)))</f>
        <v>1.5338088607509425E-3</v>
      </c>
      <c r="I40" s="7">
        <f t="shared" si="3"/>
        <v>2.3101876680825559E-2</v>
      </c>
      <c r="J40" s="13">
        <f>J35*A40^0.167</f>
        <v>1.5476379388906416E-2</v>
      </c>
      <c r="K40" s="5">
        <f>K35</f>
        <v>1.0620529522656257E-2</v>
      </c>
      <c r="L40" s="5">
        <f>E27*(1-EXP(-((A40/L35)^B24)))</f>
        <v>2.494141728856441E-3</v>
      </c>
      <c r="M40" s="7">
        <f t="shared" si="4"/>
        <v>2.8591050640419117E-2</v>
      </c>
      <c r="N40" s="13">
        <f>N35*A40^0.167</f>
        <v>2.0063312214877321E-2</v>
      </c>
      <c r="O40" s="5">
        <f>O35</f>
        <v>1.1707528585788118E-2</v>
      </c>
      <c r="P40" s="5">
        <f>E27*(1-EXP(-((A40/P35)^B24)))</f>
        <v>4.0495642301920922E-3</v>
      </c>
      <c r="Q40" s="7">
        <f t="shared" si="5"/>
        <v>3.5820405030857531E-2</v>
      </c>
      <c r="R40" s="13">
        <f>R35*A40^0.167</f>
        <v>5.2061851211432841E-3</v>
      </c>
      <c r="S40" s="5">
        <f>S35</f>
        <v>3.5726988457746149E-3</v>
      </c>
      <c r="T40" s="5">
        <f>E27*(1-EXP(-((A40/T35)^B24)))</f>
        <v>3.1076867857165075E-4</v>
      </c>
      <c r="U40" s="7">
        <f t="shared" si="6"/>
        <v>9.0896526454895508E-3</v>
      </c>
      <c r="V40" s="13">
        <f>V35*A40^0.167</f>
        <v>7.7040096504055007E-3</v>
      </c>
      <c r="W40" s="5">
        <f>W35</f>
        <v>5.2868090060915673E-3</v>
      </c>
      <c r="X40" s="5">
        <f>E27*(1-EXP(-((A40/X35)^B24)))</f>
        <v>6.5781144564384399E-4</v>
      </c>
      <c r="Y40" s="7">
        <f t="shared" si="7"/>
        <v>1.3648630102140912E-2</v>
      </c>
      <c r="Z40" s="13">
        <f>Z35*A40^0.167</f>
        <v>1.10613585211742E-2</v>
      </c>
      <c r="AA40" s="5">
        <f>AA35</f>
        <v>7.5907602018999805E-3</v>
      </c>
      <c r="AB40" s="5">
        <f>E27*(1-EXP(-((A40/AB35)^B24)))</f>
        <v>1.3135631541208819E-3</v>
      </c>
      <c r="AC40" s="7">
        <f t="shared" si="8"/>
        <v>1.9965681877195062E-2</v>
      </c>
      <c r="AD40" s="13">
        <f>AD35*A40^0.167</f>
        <v>1.5476379388906416E-2</v>
      </c>
      <c r="AE40" s="5">
        <f>AE35</f>
        <v>1.0620529522656257E-2</v>
      </c>
      <c r="AF40" s="5">
        <f>E27*(1-EXP(-((A40/AF35)^B24)))</f>
        <v>2.494141728856441E-3</v>
      </c>
      <c r="AG40" s="7">
        <f t="shared" si="9"/>
        <v>2.8591050640419117E-2</v>
      </c>
      <c r="AI40" s="13">
        <v>7000</v>
      </c>
      <c r="AJ40" s="20">
        <f>AJ35*AI40^0.167</f>
        <v>1.5536170598488706E-3</v>
      </c>
      <c r="AK40" s="5">
        <f>AK35</f>
        <v>3.3083769063078732E-4</v>
      </c>
      <c r="AL40" s="5">
        <f>E27*(1-EXP(-((AI40/AL35)^B24)))</f>
        <v>4.1630442571151235E-5</v>
      </c>
      <c r="AM40" s="20">
        <f t="shared" si="10"/>
        <v>1.926085193050809E-3</v>
      </c>
      <c r="AN40" s="7">
        <f>AJ40*AN35^0.67</f>
        <v>9.7645871155765517E-4</v>
      </c>
    </row>
    <row r="41" spans="1:40">
      <c r="A41" s="13">
        <v>7</v>
      </c>
      <c r="B41" s="13">
        <f>B35*A41^0.167</f>
        <v>1.0344005056891405E-2</v>
      </c>
      <c r="C41" s="5">
        <f>C35</f>
        <v>8.8150316797114808E-3</v>
      </c>
      <c r="D41" s="5">
        <f>E27*(1-EXP(-((A41/D35)^B24)))</f>
        <v>1.2042557810887922E-3</v>
      </c>
      <c r="E41" s="7">
        <f t="shared" si="2"/>
        <v>2.0363292517691679E-2</v>
      </c>
      <c r="F41" s="13">
        <f>F35*A41^0.167</f>
        <v>1.3103807324946037E-2</v>
      </c>
      <c r="G41" s="5">
        <f>G35</f>
        <v>9.6334052524036234E-3</v>
      </c>
      <c r="H41" s="5">
        <f>E27*(1-EXP(-((A41/H35)^B24)))</f>
        <v>1.8750931192289325E-3</v>
      </c>
      <c r="I41" s="7">
        <f t="shared" si="3"/>
        <v>2.4612305696578594E-2</v>
      </c>
      <c r="J41" s="13">
        <f>J35*A41^0.167</f>
        <v>1.6992478207917307E-2</v>
      </c>
      <c r="K41" s="5">
        <f>K35</f>
        <v>1.0620529522656257E-2</v>
      </c>
      <c r="L41" s="5">
        <f>E27*(1-EXP(-((A41/L35)^B24)))</f>
        <v>3.0480406635330823E-3</v>
      </c>
      <c r="M41" s="7">
        <f t="shared" si="4"/>
        <v>3.0661048394106643E-2</v>
      </c>
      <c r="N41" s="13">
        <f>N35*A41^0.167</f>
        <v>2.2028756663481759E-2</v>
      </c>
      <c r="O41" s="5">
        <f>O35</f>
        <v>1.1707528585788118E-2</v>
      </c>
      <c r="P41" s="5">
        <f>E27*(1-EXP(-((A41/P35)^B24)))</f>
        <v>4.9460800386892543E-3</v>
      </c>
      <c r="Q41" s="7">
        <f t="shared" si="5"/>
        <v>3.8682365287959125E-2</v>
      </c>
      <c r="R41" s="13">
        <f>R35*A41^0.167</f>
        <v>5.7161940137512822E-3</v>
      </c>
      <c r="S41" s="5">
        <f>S35</f>
        <v>3.5726988457746149E-3</v>
      </c>
      <c r="T41" s="5">
        <f>E27*(1-EXP(-((A41/T35)^B24)))</f>
        <v>3.8008606522001159E-4</v>
      </c>
      <c r="U41" s="7">
        <f t="shared" si="6"/>
        <v>9.6689789247459083E-3</v>
      </c>
      <c r="V41" s="13">
        <f>V35*A41^0.167</f>
        <v>8.458710710590199E-3</v>
      </c>
      <c r="W41" s="5">
        <f>W35</f>
        <v>5.2868090060915673E-3</v>
      </c>
      <c r="X41" s="5">
        <f>E27*(1-EXP(-((A41/X35)^B24)))</f>
        <v>8.0443579311200808E-4</v>
      </c>
      <c r="Y41" s="7">
        <f t="shared" si="7"/>
        <v>1.4549955509793775E-2</v>
      </c>
      <c r="Z41" s="13">
        <f>Z35*A41^0.167</f>
        <v>1.2144952569187082E-2</v>
      </c>
      <c r="AA41" s="5">
        <f>AA35</f>
        <v>7.5907602018999805E-3</v>
      </c>
      <c r="AB41" s="5">
        <f>E27*(1-EXP(-((A41/AB35)^B24)))</f>
        <v>1.605969771874599E-3</v>
      </c>
      <c r="AC41" s="7">
        <f t="shared" si="8"/>
        <v>2.1341682542961659E-2</v>
      </c>
      <c r="AD41" s="13">
        <f>AD35*A41^0.167</f>
        <v>1.6992478207917307E-2</v>
      </c>
      <c r="AE41" s="5">
        <f>AE35</f>
        <v>1.0620529522656257E-2</v>
      </c>
      <c r="AF41" s="5">
        <f>E27*(1-EXP(-((A41/AF35)^B24)))</f>
        <v>3.0480406635330823E-3</v>
      </c>
      <c r="AG41" s="7">
        <f t="shared" si="9"/>
        <v>3.0661048394106643E-2</v>
      </c>
      <c r="AI41" s="13">
        <v>10000</v>
      </c>
      <c r="AJ41" s="20">
        <f>AJ35*AI41^0.167</f>
        <v>1.6489694466301334E-3</v>
      </c>
      <c r="AK41" s="5">
        <f>AK35</f>
        <v>3.3083769063078732E-4</v>
      </c>
      <c r="AL41" s="5">
        <f>E27*(1-EXP(-((AI41/AL35)^B24)))</f>
        <v>4.7333836445603308E-5</v>
      </c>
      <c r="AM41" s="20">
        <f t="shared" si="10"/>
        <v>2.027140973706524E-3</v>
      </c>
      <c r="AN41" s="7">
        <f>AJ41*AN35^0.67</f>
        <v>1.036388324295968E-3</v>
      </c>
    </row>
    <row r="42" spans="1:40">
      <c r="A42" s="13">
        <v>10</v>
      </c>
      <c r="B42" s="13">
        <f>B35*A42^0.167</f>
        <v>1.0978862639588131E-2</v>
      </c>
      <c r="C42" s="5">
        <f>C35</f>
        <v>8.8150316797114808E-3</v>
      </c>
      <c r="D42" s="5">
        <f>E27*(1-EXP(-((A42/D35)^B24)))</f>
        <v>1.3688844628739327E-3</v>
      </c>
      <c r="E42" s="7">
        <f t="shared" si="2"/>
        <v>2.1162778782173548E-2</v>
      </c>
      <c r="F42" s="13">
        <f>F35*A42^0.167</f>
        <v>1.390804624369024E-2</v>
      </c>
      <c r="G42" s="5">
        <f>G35</f>
        <v>9.6334052524036234E-3</v>
      </c>
      <c r="H42" s="5">
        <f>E27*(1-EXP(-((A42/H35)^B24)))</f>
        <v>2.1311095991069706E-3</v>
      </c>
      <c r="I42" s="7">
        <f t="shared" si="3"/>
        <v>2.5672561095200837E-2</v>
      </c>
      <c r="J42" s="13">
        <f>J35*A42^0.167</f>
        <v>1.8035382148873725E-2</v>
      </c>
      <c r="K42" s="5">
        <f>K35</f>
        <v>1.0620529522656257E-2</v>
      </c>
      <c r="L42" s="5">
        <f>E27*(1-EXP(-((A42/L35)^B24)))</f>
        <v>3.4632962145373231E-3</v>
      </c>
      <c r="M42" s="7">
        <f t="shared" si="4"/>
        <v>3.2119207886067307E-2</v>
      </c>
      <c r="N42" s="13">
        <f>N35*A42^0.167</f>
        <v>2.3380759405966425E-2</v>
      </c>
      <c r="O42" s="5">
        <f>O35</f>
        <v>1.1707528585788118E-2</v>
      </c>
      <c r="P42" s="5">
        <f>E27*(1-EXP(-((A42/P35)^B24)))</f>
        <v>5.6175228396627558E-3</v>
      </c>
      <c r="Q42" s="7">
        <f t="shared" si="5"/>
        <v>4.0705810831417298E-2</v>
      </c>
      <c r="R42" s="13">
        <f>R35*A42^0.167</f>
        <v>6.0670222561812238E-3</v>
      </c>
      <c r="S42" s="5">
        <f>S35</f>
        <v>3.5726988457746149E-3</v>
      </c>
      <c r="T42" s="5">
        <f>E27*(1-EXP(-((A42/T35)^B24)))</f>
        <v>4.3212547283255702E-4</v>
      </c>
      <c r="U42" s="7">
        <f t="shared" si="6"/>
        <v>1.0071846574788395E-2</v>
      </c>
      <c r="V42" s="13">
        <f>V35*A42^0.167</f>
        <v>8.9778593967055967E-3</v>
      </c>
      <c r="W42" s="5">
        <f>W35</f>
        <v>5.2868090060915673E-3</v>
      </c>
      <c r="X42" s="5">
        <f>E27*(1-EXP(-((A42/X35)^B24)))</f>
        <v>9.1448840233352411E-4</v>
      </c>
      <c r="Y42" s="7">
        <f t="shared" si="7"/>
        <v>1.5179156805130689E-2</v>
      </c>
      <c r="Z42" s="13">
        <f>Z35*A42^0.167</f>
        <v>1.2890342308232475E-2</v>
      </c>
      <c r="AA42" s="5">
        <f>AA35</f>
        <v>7.5907602018999805E-3</v>
      </c>
      <c r="AB42" s="5">
        <f>E27*(1-EXP(-((A42/AB35)^B24)))</f>
        <v>1.8253512305376357E-3</v>
      </c>
      <c r="AC42" s="7">
        <f t="shared" si="8"/>
        <v>2.2306453740670092E-2</v>
      </c>
      <c r="AD42" s="13">
        <f>AD35*A42^0.167</f>
        <v>1.8035382148873725E-2</v>
      </c>
      <c r="AE42" s="5">
        <f>AE35</f>
        <v>1.0620529522656257E-2</v>
      </c>
      <c r="AF42" s="5">
        <f>E27*(1-EXP(-((A42/AF35)^B24)))</f>
        <v>3.4632962145373231E-3</v>
      </c>
      <c r="AG42" s="7">
        <f t="shared" si="9"/>
        <v>3.2119207886067307E-2</v>
      </c>
      <c r="AI42" s="13">
        <v>30000</v>
      </c>
      <c r="AJ42" s="20">
        <f>AJ35*AI42^0.167</f>
        <v>1.9810336762437629E-3</v>
      </c>
      <c r="AK42" s="5">
        <f>AK35</f>
        <v>3.3083769063078732E-4</v>
      </c>
      <c r="AL42" s="5">
        <f>E27*(1-EXP(-((AI42/AL35)^B24)))</f>
        <v>7.0294143338598452E-5</v>
      </c>
      <c r="AM42" s="20">
        <f t="shared" si="10"/>
        <v>2.382165510213149E-3</v>
      </c>
      <c r="AN42" s="7">
        <f>AJ42*AN35^0.67</f>
        <v>1.2450929132082778E-3</v>
      </c>
    </row>
    <row r="43" spans="1:40">
      <c r="A43" s="13">
        <v>20</v>
      </c>
      <c r="B43" s="13">
        <f>B35*A43^0.167</f>
        <v>1.2326204275469196E-2</v>
      </c>
      <c r="C43" s="5">
        <f>C35</f>
        <v>8.8150316797114808E-3</v>
      </c>
      <c r="D43" s="5">
        <f>E27*(1-EXP(-((A43/D35)^B24)))</f>
        <v>1.755752368961874E-3</v>
      </c>
      <c r="E43" s="7">
        <f t="shared" si="2"/>
        <v>2.2896988324142553E-2</v>
      </c>
      <c r="F43" s="13">
        <f>F35*A43^0.167</f>
        <v>1.5614861456981412E-2</v>
      </c>
      <c r="G43" s="5">
        <f>G35</f>
        <v>9.6334052524036234E-3</v>
      </c>
      <c r="H43" s="5">
        <f>E27*(1-EXP(-((A43/H35)^B24)))</f>
        <v>2.7324308012081091E-3</v>
      </c>
      <c r="I43" s="7">
        <f t="shared" si="3"/>
        <v>2.7980697510593143E-2</v>
      </c>
      <c r="J43" s="13">
        <f>J35*A43^0.167</f>
        <v>2.024870989382448E-2</v>
      </c>
      <c r="K43" s="5">
        <f>K35</f>
        <v>1.0620529522656257E-2</v>
      </c>
      <c r="L43" s="5">
        <f>E27*(1-EXP(-((A43/L35)^B24)))</f>
        <v>4.4377711910597176E-3</v>
      </c>
      <c r="M43" s="7">
        <f t="shared" si="4"/>
        <v>3.5307010607540455E-2</v>
      </c>
      <c r="N43" s="13">
        <f>N35*A43^0.167</f>
        <v>2.6250079449427519E-2</v>
      </c>
      <c r="O43" s="5">
        <f>O35</f>
        <v>1.1707528585788118E-2</v>
      </c>
      <c r="P43" s="5">
        <f>E27*(1-EXP(-((A43/P35)^B24)))</f>
        <v>7.1909291758274095E-3</v>
      </c>
      <c r="Q43" s="7">
        <f t="shared" si="5"/>
        <v>4.5148537211043047E-2</v>
      </c>
      <c r="R43" s="13">
        <f>R35*A43^0.167</f>
        <v>6.8115758552120152E-3</v>
      </c>
      <c r="S43" s="5">
        <f>S35</f>
        <v>3.5726988457746149E-3</v>
      </c>
      <c r="T43" s="5">
        <f>E27*(1-EXP(-((A43/T35)^B24)))</f>
        <v>5.5449054927660612E-4</v>
      </c>
      <c r="U43" s="7">
        <f t="shared" si="6"/>
        <v>1.0938765250263237E-2</v>
      </c>
      <c r="V43" s="13">
        <f>V35*A43^0.167</f>
        <v>1.0079635069046215E-2</v>
      </c>
      <c r="W43" s="5">
        <f>W35</f>
        <v>5.2868090060915673E-3</v>
      </c>
      <c r="X43" s="5">
        <f>E27*(1-EXP(-((A43/X35)^B24)))</f>
        <v>1.1731831524589512E-3</v>
      </c>
      <c r="Y43" s="7">
        <f t="shared" si="7"/>
        <v>1.6539627227596734E-2</v>
      </c>
      <c r="Z43" s="13">
        <f>Z35*A43^0.167</f>
        <v>1.4472263447314363E-2</v>
      </c>
      <c r="AA43" s="5">
        <f>AA35</f>
        <v>7.5907602018999805E-3</v>
      </c>
      <c r="AB43" s="5">
        <f>E27*(1-EXP(-((A43/AB35)^B24)))</f>
        <v>2.3407296987722429E-3</v>
      </c>
      <c r="AC43" s="7">
        <f t="shared" si="8"/>
        <v>2.4403753347986584E-2</v>
      </c>
      <c r="AD43" s="13">
        <f>AD35*A43^0.167</f>
        <v>2.024870989382448E-2</v>
      </c>
      <c r="AE43" s="5">
        <f>AE35</f>
        <v>1.0620529522656257E-2</v>
      </c>
      <c r="AF43" s="5">
        <f>E27*(1-EXP(-((A43/AF35)^B24)))</f>
        <v>4.4377711910597176E-3</v>
      </c>
      <c r="AG43" s="7">
        <f t="shared" si="9"/>
        <v>3.5307010607540455E-2</v>
      </c>
      <c r="AI43" s="13">
        <v>70000</v>
      </c>
      <c r="AJ43" s="20">
        <f>AJ35*AI43^0.167</f>
        <v>2.2821489246078095E-3</v>
      </c>
      <c r="AK43" s="5">
        <f>AK35</f>
        <v>3.3083769063078732E-4</v>
      </c>
      <c r="AL43" s="5">
        <f>E27*(1-EXP(-((AI43/AL35)^B24)))</f>
        <v>9.5361501657222907E-5</v>
      </c>
      <c r="AM43" s="20">
        <f t="shared" si="10"/>
        <v>2.70834811689582E-3</v>
      </c>
      <c r="AN43" s="7">
        <f>AJ43*AN35^0.67</f>
        <v>1.4343458604413122E-3</v>
      </c>
    </row>
    <row r="44" spans="1:40">
      <c r="A44" s="13">
        <v>40</v>
      </c>
      <c r="B44" s="13">
        <f>B35*A44^0.167</f>
        <v>1.3838893592924568E-2</v>
      </c>
      <c r="C44" s="5">
        <f>C35</f>
        <v>8.8150316797114808E-3</v>
      </c>
      <c r="D44" s="5">
        <f>E27*(1-EXP(-((A44/D35)^B24)))</f>
        <v>2.2515524308036514E-3</v>
      </c>
      <c r="E44" s="7">
        <f t="shared" si="2"/>
        <v>2.4905477703439701E-2</v>
      </c>
      <c r="F44" s="13">
        <f>F35*A44^0.167</f>
        <v>1.753113946046455E-2</v>
      </c>
      <c r="G44" s="5">
        <f>G35</f>
        <v>9.6334052524036234E-3</v>
      </c>
      <c r="H44" s="5">
        <f>E27*(1-EXP(-((A44/H35)^B24)))</f>
        <v>3.5024474324781545E-3</v>
      </c>
      <c r="I44" s="7">
        <f t="shared" si="3"/>
        <v>3.0666992145346329E-2</v>
      </c>
      <c r="J44" s="13">
        <f>J35*A44^0.167</f>
        <v>2.2733660367150563E-2</v>
      </c>
      <c r="K44" s="5">
        <f>K35</f>
        <v>1.0620529522656257E-2</v>
      </c>
      <c r="L44" s="5">
        <f>E27*(1-EXP(-((A44/L35)^B24)))</f>
        <v>5.6838628497942025E-3</v>
      </c>
      <c r="M44" s="7">
        <f t="shared" si="4"/>
        <v>3.9038052739601023E-2</v>
      </c>
      <c r="N44" s="13">
        <f>N35*A44^0.167</f>
        <v>2.9471526529006468E-2</v>
      </c>
      <c r="O44" s="5">
        <f>O35</f>
        <v>1.1707528585788118E-2</v>
      </c>
      <c r="P44" s="5">
        <f>E27*(1-EXP(-((A44/P35)^B24)))</f>
        <v>9.1982704092318773E-3</v>
      </c>
      <c r="Q44" s="7">
        <f t="shared" si="5"/>
        <v>5.0377325524026462E-2</v>
      </c>
      <c r="R44" s="13">
        <f>R35*A44^0.167</f>
        <v>7.6475021307258889E-3</v>
      </c>
      <c r="S44" s="5">
        <f>S35</f>
        <v>3.5726988457746149E-3</v>
      </c>
      <c r="T44" s="5">
        <f>E27*(1-EXP(-((A44/T35)^B24)))</f>
        <v>7.1146561602519049E-4</v>
      </c>
      <c r="U44" s="7">
        <f t="shared" si="6"/>
        <v>1.1931666592525694E-2</v>
      </c>
      <c r="V44" s="13">
        <f>V35*A44^0.167</f>
        <v>1.131662221870258E-2</v>
      </c>
      <c r="W44" s="5">
        <f>W35</f>
        <v>5.2868090060915673E-3</v>
      </c>
      <c r="X44" s="5">
        <f>E27*(1-EXP(-((A44/X35)^B24)))</f>
        <v>1.5048788975247276E-3</v>
      </c>
      <c r="Y44" s="7">
        <f t="shared" si="7"/>
        <v>1.8108310122318873E-2</v>
      </c>
      <c r="Z44" s="13">
        <f>Z35*A44^0.167</f>
        <v>1.6248320198192685E-2</v>
      </c>
      <c r="AA44" s="5">
        <f>AA35</f>
        <v>7.5907602018999805E-3</v>
      </c>
      <c r="AB44" s="5">
        <f>E27*(1-EXP(-((A44/AB35)^B24)))</f>
        <v>3.0009068289992085E-3</v>
      </c>
      <c r="AC44" s="7">
        <f t="shared" si="8"/>
        <v>2.6839987229091873E-2</v>
      </c>
      <c r="AD44" s="13">
        <f>AD35*A44^0.167</f>
        <v>2.2733660367150563E-2</v>
      </c>
      <c r="AE44" s="5">
        <f>AE35</f>
        <v>1.0620529522656257E-2</v>
      </c>
      <c r="AF44" s="5">
        <f>E27*(1-EXP(-((A44/AF35)^B24)))</f>
        <v>5.6838628497942025E-3</v>
      </c>
      <c r="AG44" s="7">
        <f t="shared" si="9"/>
        <v>3.9038052739601023E-2</v>
      </c>
      <c r="AI44" s="13">
        <v>100000</v>
      </c>
      <c r="AJ44" s="20">
        <f>AJ35*AI44^0.167</f>
        <v>2.4222145511868689E-3</v>
      </c>
      <c r="AK44" s="5">
        <f>AK35</f>
        <v>3.3083769063078732E-4</v>
      </c>
      <c r="AL44" s="5">
        <f>E27*(1-EXP(-((AI44/AL35)^B24)))</f>
        <v>1.0842478267713905E-4</v>
      </c>
      <c r="AM44" s="20">
        <f t="shared" si="10"/>
        <v>2.8614770244947954E-3</v>
      </c>
      <c r="AN44" s="7">
        <f>AJ44*AN35^0.67</f>
        <v>1.522378043401641E-3</v>
      </c>
    </row>
    <row r="45" spans="1:40">
      <c r="A45" s="13">
        <v>70</v>
      </c>
      <c r="B45" s="13">
        <f>B35*A45^0.167</f>
        <v>1.5194580844148828E-2</v>
      </c>
      <c r="C45" s="5">
        <f>C35</f>
        <v>8.8150316797114808E-3</v>
      </c>
      <c r="D45" s="5">
        <f>E27*(1-EXP(-((A45/D35)^B24)))</f>
        <v>2.7518205532832316E-3</v>
      </c>
      <c r="E45" s="7">
        <f t="shared" si="2"/>
        <v>2.6761433077143539E-2</v>
      </c>
      <c r="F45" s="13">
        <f>F35*A45^0.167</f>
        <v>1.9248526916795423E-2</v>
      </c>
      <c r="G45" s="5">
        <f>G35</f>
        <v>9.6334052524036234E-3</v>
      </c>
      <c r="H45" s="5">
        <f>E27*(1-EXP(-((A45/H35)^B24)))</f>
        <v>4.2786953851632762E-3</v>
      </c>
      <c r="I45" s="7">
        <f t="shared" si="3"/>
        <v>3.3160627554362325E-2</v>
      </c>
      <c r="J45" s="13">
        <f>J35*A45^0.167</f>
        <v>2.4960697761900495E-2</v>
      </c>
      <c r="K45" s="5">
        <f>K35</f>
        <v>1.0620529522656257E-2</v>
      </c>
      <c r="L45" s="5">
        <f>E27*(1-EXP(-((A45/L35)^B24)))</f>
        <v>6.9380318196300009E-3</v>
      </c>
      <c r="M45" s="7">
        <f t="shared" si="4"/>
        <v>4.2519259104186753E-2</v>
      </c>
      <c r="N45" s="13">
        <f>N35*A45^0.167</f>
        <v>3.2358619526810788E-2</v>
      </c>
      <c r="O45" s="5">
        <f>O35</f>
        <v>1.1707528585788118E-2</v>
      </c>
      <c r="P45" s="5">
        <f>E27*(1-EXP(-((A45/P35)^B24)))</f>
        <v>1.1213377285934918E-2</v>
      </c>
      <c r="Q45" s="7">
        <f t="shared" si="5"/>
        <v>5.527952539853382E-2</v>
      </c>
      <c r="R45" s="13">
        <f>R35*A45^0.167</f>
        <v>8.3966675949098263E-3</v>
      </c>
      <c r="S45" s="5">
        <f>S35</f>
        <v>3.5726988457746149E-3</v>
      </c>
      <c r="T45" s="5">
        <f>E27*(1-EXP(-((A45/T35)^B24)))</f>
        <v>8.7003236610048377E-4</v>
      </c>
      <c r="U45" s="7">
        <f t="shared" si="6"/>
        <v>1.2839398806784924E-2</v>
      </c>
      <c r="V45" s="13">
        <f>V35*A45^0.167</f>
        <v>1.2425222437773571E-2</v>
      </c>
      <c r="W45" s="5">
        <f>W35</f>
        <v>5.2868090060915673E-3</v>
      </c>
      <c r="X45" s="5">
        <f>E27*(1-EXP(-((A45/X35)^B24)))</f>
        <v>1.8397453905604085E-3</v>
      </c>
      <c r="Y45" s="7">
        <f t="shared" si="7"/>
        <v>1.9551776834425546E-2</v>
      </c>
      <c r="Z45" s="13">
        <f>Z35*A45^0.167</f>
        <v>1.7840039969617298E-2</v>
      </c>
      <c r="AA45" s="5">
        <f>AA35</f>
        <v>7.5907602018999805E-3</v>
      </c>
      <c r="AB45" s="5">
        <f>E27*(1-EXP(-((A45/AB35)^B24)))</f>
        <v>3.666669995075313E-3</v>
      </c>
      <c r="AC45" s="7">
        <f t="shared" si="8"/>
        <v>2.9097470166592594E-2</v>
      </c>
      <c r="AD45" s="13">
        <f>AD35*A45^0.167</f>
        <v>2.4960697761900495E-2</v>
      </c>
      <c r="AE45" s="5">
        <f>AE35</f>
        <v>1.0620529522656257E-2</v>
      </c>
      <c r="AF45" s="5">
        <f>E27*(1-EXP(-((A45/AF35)^B24)))</f>
        <v>6.9380318196300009E-3</v>
      </c>
      <c r="AG45" s="7">
        <f t="shared" si="9"/>
        <v>4.2519259104186753E-2</v>
      </c>
      <c r="AI45" s="13">
        <v>300000</v>
      </c>
      <c r="AJ45" s="20">
        <f>AJ35*AI45^0.167</f>
        <v>2.9099924239318954E-3</v>
      </c>
      <c r="AK45" s="5">
        <f>AK35</f>
        <v>3.3083769063078732E-4</v>
      </c>
      <c r="AL45" s="5">
        <f>E27*(1-EXP(-((AI45/AL35)^B24)))</f>
        <v>1.6101082208710204E-4</v>
      </c>
      <c r="AM45" s="20">
        <f t="shared" si="10"/>
        <v>3.4018409366497848E-3</v>
      </c>
      <c r="AN45" s="7">
        <f>AJ45*AN35^0.67</f>
        <v>1.8289496983197933E-3</v>
      </c>
    </row>
    <row r="46" spans="1:40">
      <c r="A46" s="13">
        <v>100</v>
      </c>
      <c r="B46" s="13">
        <f>B35*A46^0.167</f>
        <v>1.6127139829933509E-2</v>
      </c>
      <c r="C46" s="5">
        <f>C35</f>
        <v>8.8150316797114808E-3</v>
      </c>
      <c r="D46" s="5">
        <f>E27*(1-EXP(-((A46/D35)^B24)))</f>
        <v>3.1269275888858136E-3</v>
      </c>
      <c r="E46" s="7">
        <f t="shared" si="2"/>
        <v>2.8069099098530805E-2</v>
      </c>
      <c r="F46" s="13">
        <f>F35*A46^0.167</f>
        <v>2.0429894598042668E-2</v>
      </c>
      <c r="G46" s="5">
        <f>G35</f>
        <v>9.6334052524036234E-3</v>
      </c>
      <c r="H46" s="5">
        <f>E27*(1-EXP(-((A46/H35)^B24)))</f>
        <v>4.8602686019468908E-3</v>
      </c>
      <c r="I46" s="7">
        <f t="shared" si="3"/>
        <v>3.4923568452393181E-2</v>
      </c>
      <c r="J46" s="13">
        <f>J35*A46^0.167</f>
        <v>2.6492646765829724E-2</v>
      </c>
      <c r="K46" s="5">
        <f>K35</f>
        <v>1.0620529522656257E-2</v>
      </c>
      <c r="L46" s="5">
        <f>E27*(1-EXP(-((A46/L35)^B24)))</f>
        <v>7.8763472304049977E-3</v>
      </c>
      <c r="M46" s="7">
        <f t="shared" si="4"/>
        <v>4.4989523518890982E-2</v>
      </c>
      <c r="N46" s="13">
        <f>N35*A46^0.167</f>
        <v>3.4344611882693082E-2</v>
      </c>
      <c r="O46" s="5">
        <f>O35</f>
        <v>1.1707528585788118E-2</v>
      </c>
      <c r="P46" s="5">
        <f>E27*(1-EXP(-((A46/P35)^B24)))</f>
        <v>1.2717547102245095E-2</v>
      </c>
      <c r="Q46" s="7">
        <f t="shared" si="5"/>
        <v>5.8769687570726301E-2</v>
      </c>
      <c r="R46" s="13">
        <f>R35*A46^0.167</f>
        <v>8.9120084191547794E-3</v>
      </c>
      <c r="S46" s="5">
        <f>S35</f>
        <v>3.5726988457746149E-3</v>
      </c>
      <c r="T46" s="5">
        <f>E27*(1-EXP(-((A46/T35)^B24)))</f>
        <v>9.8904458113683669E-4</v>
      </c>
      <c r="U46" s="7">
        <f t="shared" si="6"/>
        <v>1.347375184606623E-2</v>
      </c>
      <c r="V46" s="13">
        <f>V35*A46^0.167</f>
        <v>1.3187813584812764E-2</v>
      </c>
      <c r="W46" s="5">
        <f>W35</f>
        <v>5.2868090060915673E-3</v>
      </c>
      <c r="X46" s="5">
        <f>E27*(1-EXP(-((A46/X35)^B24)))</f>
        <v>2.0909521847834668E-3</v>
      </c>
      <c r="Y46" s="7">
        <f t="shared" si="7"/>
        <v>2.0565574775687798E-2</v>
      </c>
      <c r="Z46" s="13">
        <f>Z35*A46^0.167</f>
        <v>1.8934962544387177E-2</v>
      </c>
      <c r="AA46" s="5">
        <f>AA35</f>
        <v>7.5907602018999805E-3</v>
      </c>
      <c r="AB46" s="5">
        <f>E27*(1-EXP(-((A46/AB35)^B24)))</f>
        <v>4.165627519807891E-3</v>
      </c>
      <c r="AC46" s="7">
        <f t="shared" si="8"/>
        <v>3.0691350266095048E-2</v>
      </c>
      <c r="AD46" s="13">
        <f>AD35*A46^0.167</f>
        <v>2.6492646765829724E-2</v>
      </c>
      <c r="AE46" s="5">
        <f>AE35</f>
        <v>1.0620529522656257E-2</v>
      </c>
      <c r="AF46" s="5">
        <f>E27*(1-EXP(-((A46/AF35)^B24)))</f>
        <v>7.8763472304049977E-3</v>
      </c>
      <c r="AG46" s="7">
        <f t="shared" si="9"/>
        <v>4.4989523518890982E-2</v>
      </c>
      <c r="AI46" s="13">
        <v>700000</v>
      </c>
      <c r="AJ46" s="20">
        <f>AJ35*AI46^0.167</f>
        <v>3.3523085248531033E-3</v>
      </c>
      <c r="AK46" s="5">
        <f>AK35</f>
        <v>3.3083769063078732E-4</v>
      </c>
      <c r="AL46" s="5">
        <f>E27*(1-EXP(-((AI46/AL35)^B24)))</f>
        <v>2.1841685774422122E-4</v>
      </c>
      <c r="AM46" s="20">
        <f t="shared" si="10"/>
        <v>3.9015630732281118E-3</v>
      </c>
      <c r="AN46" s="7">
        <f>AJ46*AN35^0.67</f>
        <v>2.1069483256319459E-3</v>
      </c>
    </row>
    <row r="47" spans="1:40">
      <c r="A47" s="13">
        <v>200</v>
      </c>
      <c r="B47" s="13">
        <f>B35*A47^0.167</f>
        <v>1.8106285363842883E-2</v>
      </c>
      <c r="C47" s="5">
        <f>C35</f>
        <v>8.8150316797114808E-3</v>
      </c>
      <c r="D47" s="5">
        <f>E27*(1-EXP(-((A47/D35)^B24)))</f>
        <v>4.0073830714983097E-3</v>
      </c>
      <c r="E47" s="7">
        <f t="shared" si="2"/>
        <v>3.0928700115052672E-2</v>
      </c>
      <c r="F47" s="13">
        <f>F35*A47^0.167</f>
        <v>2.293708031592839E-2</v>
      </c>
      <c r="G47" s="5">
        <f>G35</f>
        <v>9.6334052524036234E-3</v>
      </c>
      <c r="H47" s="5">
        <f>E27*(1-EXP(-((A47/H35)^B24)))</f>
        <v>6.2237709502427335E-3</v>
      </c>
      <c r="I47" s="7">
        <f t="shared" si="3"/>
        <v>3.8794256518574752E-2</v>
      </c>
      <c r="J47" s="13">
        <f>J35*A47^0.167</f>
        <v>2.9743862051426127E-2</v>
      </c>
      <c r="K47" s="5">
        <f>K35</f>
        <v>1.0620529522656257E-2</v>
      </c>
      <c r="L47" s="5">
        <f>E27*(1-EXP(-((A47/L35)^B24)))</f>
        <v>1.0071791504789426E-2</v>
      </c>
      <c r="M47" s="7">
        <f t="shared" si="4"/>
        <v>5.0436183078871807E-2</v>
      </c>
      <c r="N47" s="13">
        <f>N35*A47^0.167</f>
        <v>3.8559431493503327E-2</v>
      </c>
      <c r="O47" s="5">
        <f>O35</f>
        <v>1.1707528585788118E-2</v>
      </c>
      <c r="P47" s="5">
        <f>E27*(1-EXP(-((A47/P35)^B24)))</f>
        <v>1.6225414124204307E-2</v>
      </c>
      <c r="Q47" s="7">
        <f t="shared" si="5"/>
        <v>6.6492374203495755E-2</v>
      </c>
      <c r="R47" s="13">
        <f>R35*A47^0.167</f>
        <v>1.0005702765885423E-2</v>
      </c>
      <c r="S47" s="5">
        <f>S35</f>
        <v>3.5726988457746149E-3</v>
      </c>
      <c r="T47" s="5">
        <f>E27*(1-EXP(-((A47/T35)^B24)))</f>
        <v>1.2687864560900521E-3</v>
      </c>
      <c r="U47" s="7">
        <f t="shared" si="6"/>
        <v>1.4847188067750089E-2</v>
      </c>
      <c r="V47" s="13">
        <f>V35*A47^0.167</f>
        <v>1.4806240821982636E-2</v>
      </c>
      <c r="W47" s="5">
        <f>W35</f>
        <v>5.2868090060915673E-3</v>
      </c>
      <c r="X47" s="5">
        <f>E27*(1-EXP(-((A47/X35)^B24)))</f>
        <v>2.680992256070127E-3</v>
      </c>
      <c r="Y47" s="7">
        <f t="shared" si="7"/>
        <v>2.2774042084144332E-2</v>
      </c>
      <c r="Z47" s="13">
        <f>Z35*A47^0.167</f>
        <v>2.1258688074744882E-2</v>
      </c>
      <c r="AA47" s="5">
        <f>AA35</f>
        <v>7.5907602018999805E-3</v>
      </c>
      <c r="AB47" s="5">
        <f>E27*(1-EXP(-((A47/AB35)^B24)))</f>
        <v>5.3359783295481135E-3</v>
      </c>
      <c r="AC47" s="7">
        <f t="shared" si="8"/>
        <v>3.4185426606192976E-2</v>
      </c>
      <c r="AD47" s="13">
        <f>AD35*A47^0.167</f>
        <v>2.9743862051426127E-2</v>
      </c>
      <c r="AE47" s="5">
        <f>AE35</f>
        <v>1.0620529522656257E-2</v>
      </c>
      <c r="AF47" s="5">
        <f>E27*(1-EXP(-((A47/AF35)^B24)))</f>
        <v>1.0071791504789426E-2</v>
      </c>
      <c r="AG47" s="7">
        <f t="shared" si="9"/>
        <v>5.0436183078871807E-2</v>
      </c>
      <c r="AI47" s="13">
        <v>1000000</v>
      </c>
      <c r="AJ47" s="20">
        <f>AJ35*AI47^0.167</f>
        <v>3.5580546043297353E-3</v>
      </c>
      <c r="AK47" s="5">
        <f>AK35</f>
        <v>3.3083769063078732E-4</v>
      </c>
      <c r="AL47" s="5">
        <f>E27*(1-EXP(-((AI47/AL35)^B24)))</f>
        <v>2.4833030683755352E-4</v>
      </c>
      <c r="AM47" s="20">
        <f t="shared" si="10"/>
        <v>4.1372226017980761E-3</v>
      </c>
      <c r="AN47" s="7">
        <f>AJ47*AN35^0.67</f>
        <v>2.2362611124607246E-3</v>
      </c>
    </row>
    <row r="48" spans="1:40">
      <c r="A48" s="13">
        <v>400</v>
      </c>
      <c r="B48" s="13">
        <f>B35*A48^0.167</f>
        <v>2.0328314452164244E-2</v>
      </c>
      <c r="C48" s="5">
        <f>C35</f>
        <v>8.8150316797114808E-3</v>
      </c>
      <c r="D48" s="5">
        <f>E27*(1-EXP(-((A48/D35)^B24)))</f>
        <v>5.1336518741178132E-3</v>
      </c>
      <c r="E48" s="7">
        <f t="shared" si="2"/>
        <v>3.4276998005993542E-2</v>
      </c>
      <c r="F48" s="13">
        <f>F35*A48^0.167</f>
        <v>2.5751951430515698E-2</v>
      </c>
      <c r="G48" s="5">
        <f>G35</f>
        <v>9.6334052524036234E-3</v>
      </c>
      <c r="H48" s="5">
        <f>E27*(1-EXP(-((A48/H35)^B24)))</f>
        <v>7.9647284306032917E-3</v>
      </c>
      <c r="I48" s="7">
        <f t="shared" si="3"/>
        <v>4.3350085113522618E-2</v>
      </c>
      <c r="J48" s="13">
        <f>J35*A48^0.167</f>
        <v>3.3394071100338381E-2</v>
      </c>
      <c r="K48" s="5">
        <f>K35</f>
        <v>1.0620529522656257E-2</v>
      </c>
      <c r="L48" s="5">
        <f>E27*(1-EXP(-((A48/L35)^B24)))</f>
        <v>1.2865928241877661E-2</v>
      </c>
      <c r="M48" s="7">
        <f t="shared" si="4"/>
        <v>5.6880528864872298E-2</v>
      </c>
      <c r="N48" s="13">
        <f>N35*A48^0.167</f>
        <v>4.3291499760735944E-2</v>
      </c>
      <c r="O48" s="5">
        <f>O35</f>
        <v>1.1707528585788118E-2</v>
      </c>
      <c r="P48" s="5">
        <f>E27*(1-EXP(-((A48/P35)^B24)))</f>
        <v>2.0666410322617193E-2</v>
      </c>
      <c r="Q48" s="7">
        <f t="shared" si="5"/>
        <v>7.5665438669141258E-2</v>
      </c>
      <c r="R48" s="13">
        <f>R35*A48^0.167</f>
        <v>1.123361683816072E-2</v>
      </c>
      <c r="S48" s="5">
        <f>S35</f>
        <v>3.5726988457746149E-3</v>
      </c>
      <c r="T48" s="5">
        <f>E27*(1-EXP(-((A48/T35)^B24)))</f>
        <v>1.6274403842453792E-3</v>
      </c>
      <c r="U48" s="7">
        <f t="shared" si="6"/>
        <v>1.6433756068180712E-2</v>
      </c>
      <c r="V48" s="13">
        <f>V35*A48^0.167</f>
        <v>1.6623283751220661E-2</v>
      </c>
      <c r="W48" s="5">
        <f>W35</f>
        <v>5.2868090060915673E-3</v>
      </c>
      <c r="X48" s="5">
        <f>E27*(1-EXP(-((A48/X35)^B24)))</f>
        <v>3.4365950782449251E-3</v>
      </c>
      <c r="Y48" s="7">
        <f t="shared" si="7"/>
        <v>2.5346687835557154E-2</v>
      </c>
      <c r="Z48" s="13">
        <f>Z35*A48^0.167</f>
        <v>2.3867584506696838E-2</v>
      </c>
      <c r="AA48" s="5">
        <f>AA35</f>
        <v>7.5907602018999805E-3</v>
      </c>
      <c r="AB48" s="5">
        <f>E27*(1-EXP(-((A48/AB35)^B24)))</f>
        <v>6.8314232857982606E-3</v>
      </c>
      <c r="AC48" s="7">
        <f t="shared" si="8"/>
        <v>3.8289767994395082E-2</v>
      </c>
      <c r="AD48" s="13">
        <f>AD35*A48^0.167</f>
        <v>3.3394071100338381E-2</v>
      </c>
      <c r="AE48" s="5">
        <f>AE35</f>
        <v>1.0620529522656257E-2</v>
      </c>
      <c r="AF48" s="5">
        <f>E27*(1-EXP(-((A48/AF35)^B24)))</f>
        <v>1.2865928241877661E-2</v>
      </c>
      <c r="AG48" s="7">
        <f t="shared" si="9"/>
        <v>5.6880528864872298E-2</v>
      </c>
      <c r="AI48" s="13">
        <v>3000000</v>
      </c>
      <c r="AJ48" s="20">
        <f>AJ35*AI48^0.167</f>
        <v>4.2745643392581335E-3</v>
      </c>
      <c r="AK48" s="5">
        <f>AK35</f>
        <v>3.3083769063078732E-4</v>
      </c>
      <c r="AL48" s="5">
        <f>E27*(1-EXP(-((AI48/AL35)^B24)))</f>
        <v>3.6872984555822087E-4</v>
      </c>
      <c r="AM48" s="20">
        <f t="shared" si="10"/>
        <v>4.9741318754471416E-3</v>
      </c>
      <c r="AN48" s="7">
        <f>AJ48*AN35^0.67</f>
        <v>2.686592272350768E-3</v>
      </c>
    </row>
    <row r="49" spans="1:40">
      <c r="A49" s="13">
        <v>700</v>
      </c>
      <c r="B49" s="13">
        <f>B35*A49^0.167</f>
        <v>2.2319719079754344E-2</v>
      </c>
      <c r="C49" s="5">
        <f>C35</f>
        <v>8.8150316797114808E-3</v>
      </c>
      <c r="D49" s="5">
        <f>E27*(1-EXP(-((A49/D35)^B24)))</f>
        <v>6.2676796964222141E-3</v>
      </c>
      <c r="E49" s="7">
        <f t="shared" si="2"/>
        <v>3.7402430455888043E-2</v>
      </c>
      <c r="F49" s="13">
        <f>F35*A49^0.167</f>
        <v>2.8274666994016075E-2</v>
      </c>
      <c r="G49" s="5">
        <f>G35</f>
        <v>9.6334052524036234E-3</v>
      </c>
      <c r="H49" s="5">
        <f>E27*(1-EXP(-((A49/H35)^B24)))</f>
        <v>9.7140227653766033E-3</v>
      </c>
      <c r="I49" s="7">
        <f t="shared" si="3"/>
        <v>4.7622095011796303E-2</v>
      </c>
      <c r="J49" s="13">
        <f>J35*A49^0.167</f>
        <v>3.6665424850782093E-2</v>
      </c>
      <c r="K49" s="5">
        <f>K35</f>
        <v>1.0620529522656257E-2</v>
      </c>
      <c r="L49" s="5">
        <f>E27*(1-EXP(-((A49/L35)^B24)))</f>
        <v>1.5663181857318614E-2</v>
      </c>
      <c r="M49" s="7">
        <f t="shared" si="4"/>
        <v>6.2949136230756958E-2</v>
      </c>
      <c r="N49" s="13">
        <f>N35*A49^0.167</f>
        <v>4.753242653121232E-2</v>
      </c>
      <c r="O49" s="5">
        <f>O35</f>
        <v>1.1707528585788118E-2</v>
      </c>
      <c r="P49" s="5">
        <f>E27*(1-EXP(-((A49/P35)^B24)))</f>
        <v>2.508595789300121E-2</v>
      </c>
      <c r="Q49" s="7">
        <f t="shared" si="5"/>
        <v>8.4325913010001641E-2</v>
      </c>
      <c r="R49" s="13">
        <f>R35*A49^0.167</f>
        <v>1.2334085674803772E-2</v>
      </c>
      <c r="S49" s="5">
        <f>S35</f>
        <v>3.5726988457746149E-3</v>
      </c>
      <c r="T49" s="5">
        <f>E27*(1-EXP(-((A49/T35)^B24)))</f>
        <v>1.9894905597613601E-3</v>
      </c>
      <c r="U49" s="7">
        <f t="shared" si="6"/>
        <v>1.7896275080339745E-2</v>
      </c>
      <c r="V49" s="13">
        <f>V35*A49^0.167</f>
        <v>1.8251735744415784E-2</v>
      </c>
      <c r="W49" s="5">
        <f>W35</f>
        <v>5.2868090060915673E-3</v>
      </c>
      <c r="X49" s="5">
        <f>E27*(1-EXP(-((A49/X35)^B24)))</f>
        <v>4.1983492049188368E-3</v>
      </c>
      <c r="Y49" s="7">
        <f t="shared" si="7"/>
        <v>2.7736893955426188E-2</v>
      </c>
      <c r="Z49" s="13">
        <f>Z35*A49^0.167</f>
        <v>2.6205703505587746E-2</v>
      </c>
      <c r="AA49" s="5">
        <f>AA35</f>
        <v>7.5907602018999805E-3</v>
      </c>
      <c r="AB49" s="5">
        <f>E27*(1-EXP(-((A49/AB35)^B24)))</f>
        <v>8.3352896084304268E-3</v>
      </c>
      <c r="AC49" s="7">
        <f t="shared" si="8"/>
        <v>4.2131753315918154E-2</v>
      </c>
      <c r="AD49" s="13">
        <f>AD35*A49^0.167</f>
        <v>3.6665424850782093E-2</v>
      </c>
      <c r="AE49" s="5">
        <f>AE35</f>
        <v>1.0620529522656257E-2</v>
      </c>
      <c r="AF49" s="5">
        <f>E27*(1-EXP(-((A49/AF35)^B24)))</f>
        <v>1.5663181857318614E-2</v>
      </c>
      <c r="AG49" s="7">
        <f t="shared" si="9"/>
        <v>6.2949136230756958E-2</v>
      </c>
      <c r="AI49" s="13">
        <v>7000000</v>
      </c>
      <c r="AJ49" s="20">
        <f>AJ35*AI49^0.167</f>
        <v>4.9242940829262727E-3</v>
      </c>
      <c r="AK49" s="5">
        <f>AK35</f>
        <v>3.3083769063078732E-4</v>
      </c>
      <c r="AL49" s="5">
        <f>E27*(1-EXP(-((AI49/AL35)^B24)))</f>
        <v>5.0013476010365445E-4</v>
      </c>
      <c r="AM49" s="20">
        <f t="shared" si="10"/>
        <v>5.7552665336607148E-3</v>
      </c>
      <c r="AN49" s="7">
        <f>AJ49*AN35^0.67</f>
        <v>3.0949517611585133E-3</v>
      </c>
    </row>
    <row r="50" spans="1:40" ht="15.75" thickBot="1">
      <c r="A50" s="13">
        <v>1000</v>
      </c>
      <c r="B50" s="14">
        <f>B35*A50^0.167</f>
        <v>2.3689579479426372E-2</v>
      </c>
      <c r="C50" s="15">
        <f>C35</f>
        <v>8.8150316797114808E-3</v>
      </c>
      <c r="D50" s="15">
        <f>E27*(1-EXP(-((A50/D35)^B24)))</f>
        <v>7.1164126613969796E-3</v>
      </c>
      <c r="E50" s="19">
        <f t="shared" si="2"/>
        <v>3.9621023820534833E-2</v>
      </c>
      <c r="F50" s="14">
        <f>F35*A50^0.167</f>
        <v>3.0010009024559355E-2</v>
      </c>
      <c r="G50" s="15">
        <f>G35</f>
        <v>9.6334052524036234E-3</v>
      </c>
      <c r="H50" s="15">
        <f>E27*(1-EXP(-((A50/H35)^B24)))</f>
        <v>1.1020831137989115E-2</v>
      </c>
      <c r="I50" s="19">
        <f t="shared" si="3"/>
        <v>5.0664245414952097E-2</v>
      </c>
      <c r="J50" s="14">
        <f>J35*A50^0.167</f>
        <v>3.8915744998664084E-2</v>
      </c>
      <c r="K50" s="15">
        <f>K35</f>
        <v>1.0620529522656257E-2</v>
      </c>
      <c r="L50" s="15">
        <f>E27*(1-EXP(-((A50/L35)^B24)))</f>
        <v>1.7746140213720795E-2</v>
      </c>
      <c r="M50" s="19">
        <f t="shared" si="4"/>
        <v>6.7282414735041138E-2</v>
      </c>
      <c r="N50" s="14">
        <f>N35*A50^0.167</f>
        <v>5.0449702889967668E-2</v>
      </c>
      <c r="O50" s="15">
        <f>O35</f>
        <v>1.1707528585788118E-2</v>
      </c>
      <c r="P50" s="15">
        <f>E27*(1-EXP(-((A50/P35)^B24)))</f>
        <v>2.8359732200774587E-2</v>
      </c>
      <c r="Q50" s="19">
        <f t="shared" si="5"/>
        <v>9.0516963676530379E-2</v>
      </c>
      <c r="R50" s="14">
        <f>R35*A50^0.167</f>
        <v>1.309108335347983E-2</v>
      </c>
      <c r="S50" s="15">
        <f>S35</f>
        <v>3.5726988457746149E-3</v>
      </c>
      <c r="T50" s="15">
        <f>E27*(1-EXP(-((A50/T35)^B24)))</f>
        <v>2.2610684790516792E-3</v>
      </c>
      <c r="U50" s="19">
        <f t="shared" si="6"/>
        <v>1.8924850678306123E-2</v>
      </c>
      <c r="V50" s="14">
        <f>V35*A50^0.167</f>
        <v>1.9371925919400231E-2</v>
      </c>
      <c r="W50" s="15">
        <f>W35</f>
        <v>5.2868090060915673E-3</v>
      </c>
      <c r="X50" s="15">
        <f>E27*(1-EXP(-((A50/X35)^B24)))</f>
        <v>4.7690876470903622E-3</v>
      </c>
      <c r="Y50" s="19">
        <f t="shared" si="7"/>
        <v>2.9427822572582162E-2</v>
      </c>
      <c r="Z50" s="14">
        <f>Z35*A50^0.167</f>
        <v>2.7814064047652697E-2</v>
      </c>
      <c r="AA50" s="15">
        <f>AA35</f>
        <v>7.5907602018999805E-3</v>
      </c>
      <c r="AB50" s="15">
        <f>E27*(1-EXP(-((A50/AB35)^B24)))</f>
        <v>9.4595806400731963E-3</v>
      </c>
      <c r="AC50" s="19">
        <f t="shared" si="8"/>
        <v>4.4864404889625877E-2</v>
      </c>
      <c r="AD50" s="14">
        <f>AD35*A50^0.167</f>
        <v>3.8915744998664084E-2</v>
      </c>
      <c r="AE50" s="15">
        <f>AE35</f>
        <v>1.0620529522656257E-2</v>
      </c>
      <c r="AF50" s="15">
        <f>E27*(1-EXP(-((A50/AF35)^B24)))</f>
        <v>1.7746140213720795E-2</v>
      </c>
      <c r="AG50" s="19">
        <f t="shared" si="9"/>
        <v>6.7282414735041138E-2</v>
      </c>
      <c r="AI50" s="13">
        <v>10000000</v>
      </c>
      <c r="AJ50" s="20">
        <f>AJ35*AI50^0.167</f>
        <v>5.2265199055917004E-3</v>
      </c>
      <c r="AK50" s="5">
        <f>AK35</f>
        <v>3.3083769063078732E-4</v>
      </c>
      <c r="AL50" s="5">
        <f>E27*(1-EXP(-((AI50/AL35)^B24)))</f>
        <v>5.6859539110181237E-4</v>
      </c>
      <c r="AM50" s="20">
        <f t="shared" si="10"/>
        <v>6.1259529873243001E-3</v>
      </c>
      <c r="AN50" s="7">
        <f>AJ50*AN35^0.67</f>
        <v>3.2849027117666657E-3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6.2790198834156603E-3</v>
      </c>
      <c r="AK51" s="5">
        <f>AK35</f>
        <v>3.3083769063078732E-4</v>
      </c>
      <c r="AL51" s="5">
        <f>E27*(1-EXP(-((AI51/AL35)^B24)))</f>
        <v>8.440576484246298E-4</v>
      </c>
      <c r="AM51" s="20">
        <f t="shared" si="10"/>
        <v>7.4539152224710773E-3</v>
      </c>
      <c r="AN51" s="7">
        <f>AJ51*AN35^0.67</f>
        <v>3.9464059861709887E-3</v>
      </c>
    </row>
    <row r="52" spans="1:40">
      <c r="AI52" s="13">
        <v>70000000</v>
      </c>
      <c r="AJ52" s="20">
        <f>AJ35*AI52^0.167</f>
        <v>7.2334249772566068E-3</v>
      </c>
      <c r="AK52" s="5">
        <f>AK35</f>
        <v>3.3083769063078732E-4</v>
      </c>
      <c r="AL52" s="5">
        <f>E27*(1-EXP(-((AI52/AL35)^B24)))</f>
        <v>1.1445400864737657E-3</v>
      </c>
      <c r="AM52" s="20">
        <f t="shared" si="10"/>
        <v>8.7088027543611602E-3</v>
      </c>
      <c r="AN52" s="7">
        <f>AJ52*AN35^0.67</f>
        <v>4.5462559700059036E-3</v>
      </c>
    </row>
    <row r="53" spans="1:40">
      <c r="AI53" s="13">
        <v>100000000</v>
      </c>
      <c r="AJ53" s="20">
        <f>AJ35*AI53^0.167</f>
        <v>7.6773724299523923E-3</v>
      </c>
      <c r="AK53" s="5">
        <f>AK35</f>
        <v>3.3083769063078732E-4</v>
      </c>
      <c r="AL53" s="5">
        <f>E27*(1-EXP(-((AI53/AL35)^B24)))</f>
        <v>1.301022638979169E-3</v>
      </c>
      <c r="AM53" s="20">
        <f t="shared" si="10"/>
        <v>9.3092327595623477E-3</v>
      </c>
      <c r="AN53" s="7">
        <f>AJ53*AN35^0.67</f>
        <v>4.8252799128176531E-3</v>
      </c>
    </row>
    <row r="54" spans="1:40" ht="15.75" thickBot="1">
      <c r="AI54" s="14">
        <v>300000000</v>
      </c>
      <c r="AJ54" s="21">
        <f>AJ35*AI54^0.167</f>
        <v>9.2234173045975948E-3</v>
      </c>
      <c r="AK54" s="15">
        <f>AK35</f>
        <v>3.3083769063078732E-4</v>
      </c>
      <c r="AL54" s="15">
        <f>E27*(1-EXP(-((AI54/AL35)^B24)))</f>
        <v>1.9301998988740581E-3</v>
      </c>
      <c r="AM54" s="21">
        <f t="shared" si="10"/>
        <v>1.1484454894102439E-2</v>
      </c>
      <c r="AN54" s="19">
        <f>AJ54*AN35^0.67</f>
        <v>5.7969794553376242E-3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0" sqref="H10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89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2.14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2.9</v>
      </c>
      <c r="L4" s="11" t="s">
        <v>2</v>
      </c>
      <c r="M4" s="1">
        <v>2.9</v>
      </c>
      <c r="N4" s="11" t="s">
        <v>2</v>
      </c>
      <c r="O4" s="1">
        <v>2.9</v>
      </c>
      <c r="P4" s="11" t="s">
        <v>2</v>
      </c>
      <c r="Q4" s="1">
        <v>2.9</v>
      </c>
      <c r="S4" s="11" t="s">
        <v>2</v>
      </c>
      <c r="T4" s="1">
        <v>2.2999999999999998</v>
      </c>
      <c r="U4" s="11" t="s">
        <v>2</v>
      </c>
      <c r="V4" s="1">
        <v>2.5</v>
      </c>
      <c r="W4" s="11" t="s">
        <v>2</v>
      </c>
      <c r="X4" s="1">
        <v>2.7</v>
      </c>
      <c r="Y4" s="11" t="s">
        <v>2</v>
      </c>
      <c r="Z4" s="1">
        <v>2.9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1.3355782323208744E-3</v>
      </c>
      <c r="F5" s="7">
        <f>AN38</f>
        <v>7.0554141488864727E-4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1.4</v>
      </c>
      <c r="D6" s="13">
        <f t="shared" ref="D6:D21" si="0">AI39</f>
        <v>3000</v>
      </c>
      <c r="E6" s="20">
        <f t="shared" ref="E6:F21" si="1">AM39</f>
        <v>1.5716610026669602E-3</v>
      </c>
      <c r="F6" s="7">
        <f t="shared" si="1"/>
        <v>8.4762110403892137E-4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1.7875949969728051E-3</v>
      </c>
      <c r="F7" s="7">
        <f t="shared" si="1"/>
        <v>9.7645871155765517E-4</v>
      </c>
      <c r="J7" s="35">
        <v>1</v>
      </c>
      <c r="K7" s="36">
        <v>1.183582807763745E-2</v>
      </c>
      <c r="L7" s="35">
        <v>1</v>
      </c>
      <c r="M7" s="36">
        <v>1.7804931416315083E-2</v>
      </c>
      <c r="N7" s="35">
        <v>1</v>
      </c>
      <c r="O7" s="36">
        <v>1.9707518482686835E-2</v>
      </c>
      <c r="P7" s="6"/>
      <c r="Q7" s="16"/>
      <c r="S7" s="35">
        <v>1</v>
      </c>
      <c r="T7" s="36">
        <v>4.3940287543959254E-3</v>
      </c>
      <c r="U7" s="35">
        <v>1</v>
      </c>
      <c r="V7" s="36">
        <v>1.1301913505084681E-2</v>
      </c>
      <c r="W7" s="35">
        <v>1</v>
      </c>
      <c r="X7" s="36">
        <v>1.7024537722597627E-2</v>
      </c>
      <c r="Y7" s="35">
        <v>1</v>
      </c>
      <c r="Z7" s="36">
        <v>1.9706511065923075E-2</v>
      </c>
    </row>
    <row r="8" spans="1:26">
      <c r="A8" s="10"/>
      <c r="B8" s="5"/>
      <c r="D8" s="13">
        <f t="shared" si="0"/>
        <v>10000</v>
      </c>
      <c r="E8" s="20">
        <f t="shared" si="1"/>
        <v>1.8886507776285201E-3</v>
      </c>
      <c r="F8" s="7">
        <f t="shared" si="1"/>
        <v>1.036388324295968E-3</v>
      </c>
      <c r="J8" s="35">
        <v>1.7782800000000001</v>
      </c>
      <c r="K8" s="36">
        <v>1.2865172355238744E-2</v>
      </c>
      <c r="L8" s="35">
        <v>1.7782800000000001</v>
      </c>
      <c r="M8" s="36">
        <v>1.9245157812073511E-2</v>
      </c>
      <c r="N8" s="35">
        <v>1.7782800000000001</v>
      </c>
      <c r="O8" s="36">
        <v>2.1706409860519416E-2</v>
      </c>
      <c r="P8" s="6"/>
      <c r="Q8" s="16"/>
      <c r="S8" s="35">
        <v>1.7782800000000001</v>
      </c>
      <c r="T8" s="36">
        <v>4.6994279266202683E-3</v>
      </c>
      <c r="U8" s="35">
        <v>1.7782800000000001</v>
      </c>
      <c r="V8" s="36">
        <v>1.201187309333498E-2</v>
      </c>
      <c r="W8" s="35">
        <v>1.7782800000000001</v>
      </c>
      <c r="X8" s="36">
        <v>1.8090203937346561E-2</v>
      </c>
      <c r="Y8" s="35">
        <v>1.7782800000000001</v>
      </c>
      <c r="Z8" s="36">
        <v>2.1705300263631624E-2</v>
      </c>
    </row>
    <row r="9" spans="1:26" ht="15.75" thickBot="1">
      <c r="C9" s="5"/>
      <c r="D9" s="13">
        <f t="shared" si="0"/>
        <v>30000</v>
      </c>
      <c r="E9" s="20">
        <f t="shared" si="1"/>
        <v>2.2436753141351451E-3</v>
      </c>
      <c r="F9" s="7">
        <f t="shared" si="1"/>
        <v>1.2450929132082778E-3</v>
      </c>
      <c r="J9" s="35">
        <v>3.16228</v>
      </c>
      <c r="K9" s="36">
        <v>1.4531918281662606E-2</v>
      </c>
      <c r="L9" s="35">
        <v>3.16228</v>
      </c>
      <c r="M9" s="36">
        <v>2.1595215613651825E-2</v>
      </c>
      <c r="N9" s="35">
        <v>3.16228</v>
      </c>
      <c r="O9" s="36">
        <v>2.4434456583725582E-2</v>
      </c>
      <c r="P9" s="6"/>
      <c r="Q9" s="16"/>
      <c r="S9" s="35">
        <v>3.16228</v>
      </c>
      <c r="T9" s="36">
        <v>5.8519462313237581E-3</v>
      </c>
      <c r="U9" s="35">
        <v>3.16228</v>
      </c>
      <c r="V9" s="36">
        <v>1.3703247406519773E-2</v>
      </c>
      <c r="W9" s="35">
        <v>3.16228</v>
      </c>
      <c r="X9" s="36">
        <v>1.9744564794920927E-2</v>
      </c>
      <c r="Y9" s="35">
        <v>3.16228</v>
      </c>
      <c r="Z9" s="36">
        <v>2.4433207533460965E-2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2.5698579208178161E-3</v>
      </c>
      <c r="F10" s="7">
        <f t="shared" si="1"/>
        <v>1.4343458604413122E-3</v>
      </c>
      <c r="J10" s="35">
        <v>5.6234099999999998</v>
      </c>
      <c r="K10" s="36">
        <v>1.6693541264625661E-2</v>
      </c>
      <c r="L10" s="35">
        <v>5.6234099999999998</v>
      </c>
      <c r="M10" s="36">
        <v>2.32639198512304E-2</v>
      </c>
      <c r="N10" s="35">
        <v>5.6234099999999998</v>
      </c>
      <c r="O10" s="36">
        <v>2.7137360019159874E-2</v>
      </c>
      <c r="P10" s="6"/>
      <c r="Q10" s="16"/>
      <c r="S10" s="35">
        <v>5.6234099999999998</v>
      </c>
      <c r="T10" s="36">
        <v>6.7208795903906963E-3</v>
      </c>
      <c r="U10" s="35">
        <v>5.6234099999999998</v>
      </c>
      <c r="V10" s="36">
        <v>1.466378096709408E-2</v>
      </c>
      <c r="W10" s="35">
        <v>5.6234099999999998</v>
      </c>
      <c r="X10" s="36">
        <v>2.1360252281798154E-2</v>
      </c>
      <c r="Y10" s="35">
        <v>5.6234099999999998</v>
      </c>
      <c r="Z10" s="36">
        <v>2.7135972800803008E-2</v>
      </c>
    </row>
    <row r="11" spans="1:26">
      <c r="A11" s="29" t="s">
        <v>70</v>
      </c>
      <c r="B11" s="7">
        <v>8500000000</v>
      </c>
      <c r="D11" s="13">
        <f t="shared" si="0"/>
        <v>100000</v>
      </c>
      <c r="E11" s="20">
        <f t="shared" si="1"/>
        <v>2.7229868284167915E-3</v>
      </c>
      <c r="F11" s="7">
        <f t="shared" si="1"/>
        <v>1.522378043401641E-3</v>
      </c>
      <c r="J11" s="35">
        <v>10</v>
      </c>
      <c r="K11" s="36">
        <v>1.856615604656961E-2</v>
      </c>
      <c r="L11" s="35">
        <v>10</v>
      </c>
      <c r="M11" s="36">
        <v>2.4700066285528136E-2</v>
      </c>
      <c r="N11" s="35">
        <v>10</v>
      </c>
      <c r="O11" s="36">
        <v>2.9404446466555073E-2</v>
      </c>
      <c r="P11" s="6"/>
      <c r="Q11" s="16"/>
      <c r="S11" s="35">
        <v>10</v>
      </c>
      <c r="T11" s="36">
        <v>7.4334776589137681E-3</v>
      </c>
      <c r="U11" s="35">
        <v>10</v>
      </c>
      <c r="V11" s="36">
        <v>1.571201541798125E-2</v>
      </c>
      <c r="W11" s="35">
        <v>10</v>
      </c>
      <c r="X11" s="36">
        <v>2.2455997784866621E-2</v>
      </c>
      <c r="Y11" s="35">
        <v>10</v>
      </c>
      <c r="Z11" s="36">
        <v>2.9402943358371996E-2</v>
      </c>
    </row>
    <row r="12" spans="1:26">
      <c r="A12" s="29" t="s">
        <v>73</v>
      </c>
      <c r="B12" s="7">
        <v>1000000000</v>
      </c>
      <c r="D12" s="13">
        <f t="shared" si="0"/>
        <v>300000</v>
      </c>
      <c r="E12" s="20">
        <f t="shared" si="1"/>
        <v>3.2633507405717809E-3</v>
      </c>
      <c r="F12" s="7">
        <f t="shared" si="1"/>
        <v>1.8289496983197933E-3</v>
      </c>
      <c r="J12" s="35">
        <v>17.782789999999999</v>
      </c>
      <c r="K12" s="36">
        <v>2.0090377380710102E-2</v>
      </c>
      <c r="L12" s="35">
        <v>17.782789999999999</v>
      </c>
      <c r="M12" s="36">
        <v>2.7119483431944459E-2</v>
      </c>
      <c r="N12" s="35">
        <v>17.782789999999999</v>
      </c>
      <c r="O12" s="36">
        <v>3.1763724969112922E-2</v>
      </c>
      <c r="P12" s="6"/>
      <c r="Q12" s="16"/>
      <c r="S12" s="35">
        <v>17.782789999999999</v>
      </c>
      <c r="T12" s="36">
        <v>8.5641817370298631E-3</v>
      </c>
      <c r="U12" s="35">
        <v>17.782789999999999</v>
      </c>
      <c r="V12" s="36">
        <v>1.7733312128059106E-2</v>
      </c>
      <c r="W12" s="35">
        <v>17.782789999999999</v>
      </c>
      <c r="X12" s="36">
        <v>2.4527171637725425E-2</v>
      </c>
      <c r="Y12" s="35">
        <v>17.782789999999999</v>
      </c>
      <c r="Z12" s="36">
        <v>3.1762101258393516E-2</v>
      </c>
    </row>
    <row r="13" spans="1:26">
      <c r="A13" s="29" t="s">
        <v>72</v>
      </c>
      <c r="B13" s="2">
        <v>4.7</v>
      </c>
      <c r="D13" s="13">
        <f t="shared" si="0"/>
        <v>700000</v>
      </c>
      <c r="E13" s="20">
        <f t="shared" si="1"/>
        <v>3.7630728771501079E-3</v>
      </c>
      <c r="F13" s="7">
        <f t="shared" si="1"/>
        <v>2.1069483256319459E-3</v>
      </c>
      <c r="J13" s="35">
        <v>31.622779999999999</v>
      </c>
      <c r="K13" s="36">
        <v>2.1373098711259555E-2</v>
      </c>
      <c r="L13" s="35">
        <v>31.622779999999999</v>
      </c>
      <c r="M13" s="36">
        <v>2.9832657803558229E-2</v>
      </c>
      <c r="N13" s="35">
        <v>31.622779999999999</v>
      </c>
      <c r="O13" s="36">
        <v>3.5065876763100787E-2</v>
      </c>
      <c r="P13" s="6"/>
      <c r="Q13" s="16"/>
      <c r="S13" s="35">
        <v>31.622779999999999</v>
      </c>
      <c r="T13" s="36">
        <v>9.3967580517842087E-3</v>
      </c>
      <c r="U13" s="35">
        <v>31.622779999999999</v>
      </c>
      <c r="V13" s="36">
        <v>1.971284650941614E-2</v>
      </c>
      <c r="W13" s="35">
        <v>31.622779999999999</v>
      </c>
      <c r="X13" s="36">
        <v>2.6894841332591003E-2</v>
      </c>
      <c r="Y13" s="35">
        <v>31.622779999999999</v>
      </c>
      <c r="Z13" s="36">
        <v>3.506408425167333E-2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3.9987324057200726E-3</v>
      </c>
      <c r="F14" s="7">
        <f t="shared" si="1"/>
        <v>2.2362611124607246E-3</v>
      </c>
      <c r="J14" s="35">
        <v>56.23413</v>
      </c>
      <c r="K14" s="36">
        <v>2.4085024981094209E-2</v>
      </c>
      <c r="L14" s="35">
        <v>56.23413</v>
      </c>
      <c r="M14" s="36">
        <v>3.2966068205662058E-2</v>
      </c>
      <c r="N14" s="35">
        <v>56.23413</v>
      </c>
      <c r="O14" s="36">
        <v>3.9097183902462244E-2</v>
      </c>
      <c r="P14" s="6"/>
      <c r="Q14" s="16"/>
      <c r="S14" s="35">
        <v>56.23413</v>
      </c>
      <c r="T14" s="36">
        <v>1.0429298110256426E-2</v>
      </c>
      <c r="U14" s="35">
        <v>56.23413</v>
      </c>
      <c r="V14" s="36">
        <v>2.1529507808762938E-2</v>
      </c>
      <c r="W14" s="35">
        <v>56.23413</v>
      </c>
      <c r="X14" s="36">
        <v>2.9559006869463344E-2</v>
      </c>
      <c r="Y14" s="35">
        <v>56.23413</v>
      </c>
      <c r="Z14" s="36">
        <v>3.9095185317073948E-2</v>
      </c>
    </row>
    <row r="15" spans="1:26" ht="15.75" thickBot="1">
      <c r="D15" s="13">
        <f t="shared" si="0"/>
        <v>3000000</v>
      </c>
      <c r="E15" s="20">
        <f t="shared" si="1"/>
        <v>4.8356416793691372E-3</v>
      </c>
      <c r="F15" s="7">
        <f t="shared" si="1"/>
        <v>2.686592272350768E-3</v>
      </c>
      <c r="J15" s="35">
        <v>100</v>
      </c>
      <c r="K15" s="36">
        <v>2.5739893858160941E-2</v>
      </c>
      <c r="L15" s="35">
        <v>100</v>
      </c>
      <c r="M15" s="36">
        <v>3.5181487279024613E-2</v>
      </c>
      <c r="N15" s="35">
        <v>100</v>
      </c>
      <c r="O15" s="36">
        <v>4.2613053642507899E-2</v>
      </c>
      <c r="P15" s="6"/>
      <c r="Q15" s="16"/>
      <c r="S15" s="35">
        <v>100</v>
      </c>
      <c r="T15" s="36">
        <v>1.1872672769459459E-2</v>
      </c>
      <c r="U15" s="35">
        <v>100</v>
      </c>
      <c r="V15" s="36">
        <v>2.3609271779049666E-2</v>
      </c>
      <c r="W15" s="35">
        <v>100</v>
      </c>
      <c r="X15" s="36">
        <v>3.2193093118016151E-2</v>
      </c>
      <c r="Y15" s="35">
        <v>100</v>
      </c>
      <c r="Z15" s="36">
        <v>4.2610875331492631E-2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5.6167763375827105E-3</v>
      </c>
      <c r="F16" s="7">
        <f t="shared" si="1"/>
        <v>3.0949517611585133E-3</v>
      </c>
      <c r="J16" s="35">
        <v>177.82794000000001</v>
      </c>
      <c r="K16" s="36">
        <v>2.6832582398999383E-2</v>
      </c>
      <c r="L16" s="35">
        <v>177.82794000000001</v>
      </c>
      <c r="M16" s="36">
        <v>3.7764102883883766E-2</v>
      </c>
      <c r="N16" s="35">
        <v>177.82794000000001</v>
      </c>
      <c r="O16" s="36">
        <v>4.5269861050361321E-2</v>
      </c>
      <c r="P16" s="6"/>
      <c r="Q16" s="16"/>
      <c r="S16" s="35">
        <v>177.82794000000001</v>
      </c>
      <c r="T16" s="36">
        <v>1.3203340591293813E-2</v>
      </c>
      <c r="U16" s="35">
        <v>177.82794000000001</v>
      </c>
      <c r="V16" s="36">
        <v>2.49874286268299E-2</v>
      </c>
      <c r="W16" s="35">
        <v>177.82794000000001</v>
      </c>
      <c r="X16" s="36">
        <v>3.4981872849355201E-2</v>
      </c>
      <c r="Y16" s="35">
        <v>177.82794000000001</v>
      </c>
      <c r="Z16" s="36">
        <v>4.526754692760887E-2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5.9874627912462957E-3</v>
      </c>
      <c r="F17" s="7">
        <f t="shared" si="1"/>
        <v>3.2849027117666657E-3</v>
      </c>
      <c r="J17" s="35">
        <v>316.22777000000002</v>
      </c>
      <c r="K17" s="36">
        <v>2.8443902095090845E-2</v>
      </c>
      <c r="L17" s="35">
        <v>316.22777000000002</v>
      </c>
      <c r="M17" s="36">
        <v>4.141158843008292E-2</v>
      </c>
      <c r="N17" s="35">
        <v>316.22777000000002</v>
      </c>
      <c r="O17" s="36">
        <v>4.8253531199243721E-2</v>
      </c>
      <c r="P17" s="6"/>
      <c r="Q17" s="16"/>
      <c r="S17" s="35">
        <v>316.22777000000002</v>
      </c>
      <c r="T17" s="36">
        <v>1.400319556616687E-2</v>
      </c>
      <c r="U17" s="35">
        <v>316.22777000000002</v>
      </c>
      <c r="V17" s="36">
        <v>2.6637040611293877E-2</v>
      </c>
      <c r="W17" s="35">
        <v>316.22777000000002</v>
      </c>
      <c r="X17" s="36">
        <v>3.773627625118614E-2</v>
      </c>
      <c r="Y17" s="35">
        <v>316.22777000000002</v>
      </c>
      <c r="Z17" s="36">
        <v>4.8251064556054553E-2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7.315425026393073E-3</v>
      </c>
      <c r="F18" s="7">
        <f t="shared" si="1"/>
        <v>3.9464059861709887E-3</v>
      </c>
      <c r="J18" s="35">
        <v>562.34132999999997</v>
      </c>
      <c r="K18" s="36">
        <v>3.106873000297453E-2</v>
      </c>
      <c r="L18" s="35">
        <v>562.34132999999997</v>
      </c>
      <c r="M18" s="36">
        <v>4.4202282069456977E-2</v>
      </c>
      <c r="N18" s="35">
        <v>562.34132999999997</v>
      </c>
      <c r="O18" s="36">
        <v>5.1773591487251351E-2</v>
      </c>
      <c r="P18" s="6"/>
      <c r="Q18" s="16"/>
      <c r="S18" s="35">
        <v>562.34132999999997</v>
      </c>
      <c r="T18" s="36">
        <v>1.3955931408560779E-2</v>
      </c>
      <c r="U18" s="35">
        <v>562.34132999999997</v>
      </c>
      <c r="V18" s="36">
        <v>2.8374353486071612E-2</v>
      </c>
      <c r="W18" s="35">
        <v>562.34132999999997</v>
      </c>
      <c r="X18" s="36">
        <v>3.9820341227610197E-2</v>
      </c>
      <c r="Y18" s="35">
        <v>562.34132999999997</v>
      </c>
      <c r="Z18" s="36">
        <v>5.1770944904221121E-2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8.5703125582831559E-3</v>
      </c>
      <c r="F19" s="7">
        <f t="shared" si="1"/>
        <v>4.5462559700059036E-3</v>
      </c>
      <c r="J19" s="35">
        <v>961.29309999999998</v>
      </c>
      <c r="K19" s="36">
        <v>3.2798820192635109E-2</v>
      </c>
      <c r="L19" s="35">
        <v>961.29309999999998</v>
      </c>
      <c r="M19" s="36">
        <v>4.4508279179037401E-2</v>
      </c>
      <c r="N19" s="35">
        <v>961.29309999999998</v>
      </c>
      <c r="O19" s="36">
        <v>5.7598453154311564E-2</v>
      </c>
      <c r="P19" s="6"/>
      <c r="Q19" s="16"/>
      <c r="S19" s="35">
        <v>961.29309999999998</v>
      </c>
      <c r="T19" s="36">
        <v>1.4737607861277339E-2</v>
      </c>
      <c r="U19" s="35">
        <v>961.29309999999998</v>
      </c>
      <c r="V19" s="36">
        <v>2.9021669581241361E-2</v>
      </c>
      <c r="W19" s="35">
        <v>961.29309999999998</v>
      </c>
      <c r="X19" s="36">
        <v>4.1913000286411387E-2</v>
      </c>
      <c r="Y19" s="35">
        <v>961.29309999999998</v>
      </c>
      <c r="Z19" s="36">
        <v>5.7595508813687184E-2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9.1707425634843451E-3</v>
      </c>
      <c r="F20" s="7">
        <f t="shared" si="1"/>
        <v>4.8252799128176531E-3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1.1345964698024437E-2</v>
      </c>
      <c r="F21" s="19">
        <f t="shared" si="1"/>
        <v>5.7969794553376242E-3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8.43227582210633E-4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9.9203244965956827E-14</v>
      </c>
      <c r="C26" s="5"/>
      <c r="D26" s="5" t="s">
        <v>75</v>
      </c>
      <c r="E26" s="7">
        <f>B26*B12</f>
        <v>9.9203244965956827E-5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0.30753005939446615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3"/>
      <c r="M29" s="4"/>
      <c r="N29" s="3"/>
      <c r="O29" s="4"/>
      <c r="P29" s="3"/>
      <c r="Q29" s="4"/>
      <c r="S29" s="3"/>
      <c r="T29" s="4"/>
      <c r="U29" s="3"/>
      <c r="V29" s="4"/>
      <c r="W29" s="3"/>
      <c r="X29" s="4"/>
      <c r="Y29" s="3"/>
      <c r="Z29" s="4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2.9</v>
      </c>
      <c r="C32" s="5">
        <f>B32</f>
        <v>2.9</v>
      </c>
      <c r="D32" s="5">
        <f>B32</f>
        <v>2.9</v>
      </c>
      <c r="E32" s="2"/>
      <c r="F32" s="6">
        <f>M4/(B4+B5)*B4</f>
        <v>2.9</v>
      </c>
      <c r="G32" s="5">
        <f>F32</f>
        <v>2.9</v>
      </c>
      <c r="H32" s="5">
        <f>F32</f>
        <v>2.9</v>
      </c>
      <c r="I32" s="2"/>
      <c r="J32" s="6">
        <f>O4/(B4+B5)*B4</f>
        <v>2.9</v>
      </c>
      <c r="K32" s="5">
        <f>J32</f>
        <v>2.9</v>
      </c>
      <c r="L32" s="5">
        <f>J32</f>
        <v>2.9</v>
      </c>
      <c r="M32" s="2"/>
      <c r="N32" s="6">
        <f>Q4/(B4+B5)*B4</f>
        <v>2.9</v>
      </c>
      <c r="O32" s="5">
        <f>N32</f>
        <v>2.9</v>
      </c>
      <c r="P32" s="5">
        <f>N32</f>
        <v>2.9</v>
      </c>
      <c r="Q32" s="2"/>
      <c r="R32" s="6">
        <f>T4/(B4+B5)*B4</f>
        <v>2.2999999999999998</v>
      </c>
      <c r="S32" s="5">
        <f>R32</f>
        <v>2.2999999999999998</v>
      </c>
      <c r="T32" s="5">
        <f>R32</f>
        <v>2.2999999999999998</v>
      </c>
      <c r="U32" s="2"/>
      <c r="V32" s="6">
        <f>V4/(B4+B5)*B4</f>
        <v>2.5</v>
      </c>
      <c r="W32" s="5">
        <f>V32</f>
        <v>2.5</v>
      </c>
      <c r="X32" s="5">
        <f>V32</f>
        <v>2.5</v>
      </c>
      <c r="Y32" s="2"/>
      <c r="Z32" s="6">
        <f>X4/(B4+B5)*B4</f>
        <v>2.7</v>
      </c>
      <c r="AA32" s="5">
        <f>Z32</f>
        <v>2.7</v>
      </c>
      <c r="AB32" s="5">
        <f>Z32</f>
        <v>2.7</v>
      </c>
      <c r="AC32" s="2"/>
      <c r="AD32" s="6">
        <f>Z4/(B4+B5)*B4</f>
        <v>2.9</v>
      </c>
      <c r="AE32" s="5">
        <f>AD32</f>
        <v>2.9</v>
      </c>
      <c r="AF32" s="5">
        <f>AD32</f>
        <v>2.9</v>
      </c>
      <c r="AG32" s="2"/>
      <c r="AI32" s="6"/>
      <c r="AJ32" s="5">
        <f>B6/(B4+B5)*B4</f>
        <v>1.4</v>
      </c>
      <c r="AK32" s="5">
        <f>AJ32</f>
        <v>1.4</v>
      </c>
      <c r="AL32" s="5">
        <f>AJ32</f>
        <v>1.4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7.4740732783390891E-3</v>
      </c>
      <c r="C35" s="5">
        <f>E26*(C32^B13)*EXP(-B20*C33)</f>
        <v>5.1250184184369078E-3</v>
      </c>
      <c r="D35" s="5">
        <f>B23*(D32^(-B22/B24))*EXP(B21*D33/B24)</f>
        <v>33830798.609028764</v>
      </c>
      <c r="E35" s="2"/>
      <c r="F35" s="6">
        <f>E25*(F32^B13)*EXP(-B27*F33)</f>
        <v>9.4681717219999035E-3</v>
      </c>
      <c r="G35" s="5">
        <f>E26*(G32^B13)*EXP(-B20*G33)</f>
        <v>5.6008170072114104E-3</v>
      </c>
      <c r="H35" s="5">
        <f>B23*(H32^(-B22/B24))*EXP(B21*H33/B24)</f>
        <v>9858546.8370448686</v>
      </c>
      <c r="I35" s="2"/>
      <c r="J35" s="6">
        <f>E25*(J32^B13)*EXP(-B27*J33)</f>
        <v>1.2277935539285318E-2</v>
      </c>
      <c r="K35" s="5">
        <f>E26*(K32^B13)*EXP(-B20*K33)</f>
        <v>6.1747264666606148E-3</v>
      </c>
      <c r="L35" s="5">
        <f>B23*(L32^(-B22/B24))*EXP(B21*L33/B24)</f>
        <v>2543264.4013754581</v>
      </c>
      <c r="M35" s="2"/>
      <c r="N35" s="6">
        <f>E25*(N32^B13)*EXP(-B27*N33)</f>
        <v>1.5916904586572425E-2</v>
      </c>
      <c r="O35" s="5">
        <f>E26*(O32^B13)*EXP(-B20*O33)</f>
        <v>6.8067026661558826E-3</v>
      </c>
      <c r="P35" s="5">
        <f>B23*(P32^(-B22/B24))*EXP(B21*P33/B24)</f>
        <v>657093.00050421397</v>
      </c>
      <c r="Q35" s="2"/>
      <c r="R35" s="6">
        <f>E25*(R32^B13)*EXP(-B27*R33)</f>
        <v>4.1302428505211475E-3</v>
      </c>
      <c r="S35" s="5">
        <f>E26*(S32^B13)*EXP(-B20*S33)</f>
        <v>2.0771504917294274E-3</v>
      </c>
      <c r="T35" s="5">
        <f>B23*(T32^(-B22/B24))*EXP(B21*T33/B24)</f>
        <v>835883128.3572377</v>
      </c>
      <c r="U35" s="2"/>
      <c r="V35" s="6">
        <f>E25*(V32^B13)*EXP(-B27*V33)</f>
        <v>6.1118515839378492E-3</v>
      </c>
      <c r="W35" s="5">
        <f>E26*(W32^B13)*EXP(-B20*W33)</f>
        <v>3.073726166332307E-3</v>
      </c>
      <c r="X35" s="5">
        <f>B23*(X32^(-B22/B24))*EXP(B21*X33/B24)</f>
        <v>103954009.10821877</v>
      </c>
      <c r="Y35" s="2"/>
      <c r="Z35" s="6">
        <f>E25*(Z32^B13)*EXP(-B27*Z33)</f>
        <v>8.7753500665182244E-3</v>
      </c>
      <c r="AA35" s="5">
        <f>E26*(AA32^B13)*EXP(-B20*AA33)</f>
        <v>4.4132326755232446E-3</v>
      </c>
      <c r="AB35" s="5">
        <f>B23*(AB32^(-B22/B24))*EXP(B21*AB33/B24)</f>
        <v>15179146.617280027</v>
      </c>
      <c r="AC35" s="2"/>
      <c r="AD35" s="6">
        <f>E25*(AD32^B13)*EXP(-B27*AD33)</f>
        <v>1.2277935539285318E-2</v>
      </c>
      <c r="AE35" s="5">
        <f>E26*(AE32^B13)*EXP(-B20*AE33)</f>
        <v>6.1747264666606148E-3</v>
      </c>
      <c r="AF35" s="5">
        <f>B23*(AF32^(-B22/B24))*EXP(B21*AF33/B24)</f>
        <v>2543264.4013754581</v>
      </c>
      <c r="AG35" s="2"/>
      <c r="AI35" s="6"/>
      <c r="AJ35" s="5">
        <f>E25*(AJ32^B13)*EXP(-B27*AJ33)</f>
        <v>3.5417068283823626E-4</v>
      </c>
      <c r="AK35" s="5">
        <f>E26*(AK32^B13)*EXP(-B20*AK33)</f>
        <v>1.9234749455278335E-4</v>
      </c>
      <c r="AL35" s="5">
        <f>B23*(AL32^(-B22/B24))*EXP(B21*AL33/B24)</f>
        <v>389748596782852.19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7.4740732783390891E-3</v>
      </c>
      <c r="C38" s="5">
        <f>C35</f>
        <v>5.1250184184369078E-3</v>
      </c>
      <c r="D38" s="5">
        <f>E27*(1-EXP(-((A38/D35)^B24)))</f>
        <v>5.9829085640267666E-4</v>
      </c>
      <c r="E38" s="7">
        <f>B38+C38+D38</f>
        <v>1.3197382553178674E-2</v>
      </c>
      <c r="F38" s="13">
        <f>F35*A38^0.167</f>
        <v>9.4681717219999035E-3</v>
      </c>
      <c r="G38" s="5">
        <f>G35</f>
        <v>5.6008170072114104E-3</v>
      </c>
      <c r="H38" s="5">
        <f>E27*(1-EXP(-((A38/H35)^B24)))</f>
        <v>9.3208591934727174E-4</v>
      </c>
      <c r="I38" s="7">
        <f>F38+G38+H38</f>
        <v>1.6001074648558586E-2</v>
      </c>
      <c r="J38" s="13">
        <f>J35*A38^0.167</f>
        <v>1.2277935539285318E-2</v>
      </c>
      <c r="K38" s="5">
        <f>K35</f>
        <v>6.1747264666606148E-3</v>
      </c>
      <c r="L38" s="5">
        <f>E27*(1-EXP(-((A38/L35)^B24)))</f>
        <v>1.5166086963653777E-3</v>
      </c>
      <c r="M38" s="7">
        <f>J38+K38+L38</f>
        <v>1.9969270702311311E-2</v>
      </c>
      <c r="N38" s="13">
        <f>N35*A38^0.167</f>
        <v>1.5916904586572425E-2</v>
      </c>
      <c r="O38" s="5">
        <f>O35</f>
        <v>6.8067026661558826E-3</v>
      </c>
      <c r="P38" s="5">
        <f>E27*(1-EXP(-((A38/P35)^B24)))</f>
        <v>2.4648790611397431E-3</v>
      </c>
      <c r="Q38" s="7">
        <f>N38+O38+P38</f>
        <v>2.5188486313868049E-2</v>
      </c>
      <c r="R38" s="13">
        <f>R35*A38^0.167</f>
        <v>4.1302428505211475E-3</v>
      </c>
      <c r="S38" s="5">
        <f>S35</f>
        <v>2.0771504917294274E-3</v>
      </c>
      <c r="T38" s="5">
        <f>E27*(1-EXP(-((A38/T35)^B24)))</f>
        <v>1.8870434162937761E-4</v>
      </c>
      <c r="U38" s="7">
        <f>R38+S38+T38</f>
        <v>6.3960976838799526E-3</v>
      </c>
      <c r="V38" s="13">
        <f>V35*A38^0.167</f>
        <v>6.1118515839378492E-3</v>
      </c>
      <c r="W38" s="5">
        <f>W35</f>
        <v>3.073726166332307E-3</v>
      </c>
      <c r="X38" s="5">
        <f>E27*(1-EXP(-((A38/X35)^B24)))</f>
        <v>3.9952362711288418E-4</v>
      </c>
      <c r="Y38" s="7">
        <f>V38+W38+X38</f>
        <v>9.5851013773830401E-3</v>
      </c>
      <c r="Z38" s="13">
        <f>Z35*A38^0.167</f>
        <v>8.7753500665182244E-3</v>
      </c>
      <c r="AA38" s="5">
        <f>AA35</f>
        <v>4.4132326755232446E-3</v>
      </c>
      <c r="AB38" s="5">
        <f>E27*(1-EXP(-((A38/AB35)^B24)))</f>
        <v>7.9813131784767829E-4</v>
      </c>
      <c r="AC38" s="7">
        <f>Z38+AA38+AB38</f>
        <v>1.3986714059889147E-2</v>
      </c>
      <c r="AD38" s="13">
        <f>AD35*A38^0.167</f>
        <v>1.2277935539285318E-2</v>
      </c>
      <c r="AE38" s="5">
        <f>AE35</f>
        <v>6.1747264666606148E-3</v>
      </c>
      <c r="AF38" s="5">
        <f>E27*(1-EXP(-((A38/AF35)^B24)))</f>
        <v>1.5166086963653777E-3</v>
      </c>
      <c r="AG38" s="7">
        <f>AD38+AE38+AF38</f>
        <v>1.9969270702311311E-2</v>
      </c>
      <c r="AI38" s="13">
        <v>1000</v>
      </c>
      <c r="AJ38" s="20">
        <f>AJ35*AI38^0.167</f>
        <v>1.1225678726879693E-3</v>
      </c>
      <c r="AK38" s="5">
        <f>AK35</f>
        <v>1.9234749455278335E-4</v>
      </c>
      <c r="AL38" s="5">
        <f>E27*(1-EXP(-((AI38/AL35)^B24)))</f>
        <v>2.066286508012172E-5</v>
      </c>
      <c r="AM38" s="20">
        <f>AJ38+AK38+AL38</f>
        <v>1.3355782323208744E-3</v>
      </c>
      <c r="AN38" s="7">
        <f>AJ38*AN35^0.67</f>
        <v>7.0554141488864727E-4</v>
      </c>
    </row>
    <row r="39" spans="1:40">
      <c r="A39" s="13">
        <v>2</v>
      </c>
      <c r="B39" s="13">
        <f>B35*A39^0.167</f>
        <v>8.3913021797392181E-3</v>
      </c>
      <c r="C39" s="5">
        <f>C35</f>
        <v>5.1250184184369078E-3</v>
      </c>
      <c r="D39" s="5">
        <f>E27*(1-EXP(-((A39/D35)^B24)))</f>
        <v>7.6765018256616557E-4</v>
      </c>
      <c r="E39" s="7">
        <f t="shared" ref="E39:E50" si="2">B39+C39+D39</f>
        <v>1.428397078074229E-2</v>
      </c>
      <c r="F39" s="13">
        <f>F35*A39^0.167</f>
        <v>1.0630119220160857E-2</v>
      </c>
      <c r="G39" s="5">
        <f>G35</f>
        <v>5.6008170072114104E-3</v>
      </c>
      <c r="H39" s="5">
        <f>E27*(1-EXP(-((A39/H35)^B24)))</f>
        <v>1.1957490226965294E-3</v>
      </c>
      <c r="I39" s="7">
        <f t="shared" ref="I39:I50" si="3">F39+G39+H39</f>
        <v>1.7426685250068796E-2</v>
      </c>
      <c r="J39" s="13">
        <f>J35*A39^0.167</f>
        <v>1.3784701248794507E-2</v>
      </c>
      <c r="K39" s="5">
        <f>K35</f>
        <v>6.1747264666606148E-3</v>
      </c>
      <c r="L39" s="5">
        <f>E27*(1-EXP(-((A39/L35)^B24)))</f>
        <v>1.9450929554815999E-3</v>
      </c>
      <c r="M39" s="7">
        <f t="shared" ref="M39:M50" si="4">J39+K39+L39</f>
        <v>2.190452067093672E-2</v>
      </c>
      <c r="N39" s="13">
        <f>N35*A39^0.167</f>
        <v>1.7870249752446533E-2</v>
      </c>
      <c r="O39" s="5">
        <f>O35</f>
        <v>6.8067026661558826E-3</v>
      </c>
      <c r="P39" s="5">
        <f>E27*(1-EXP(-((A39/P35)^B24)))</f>
        <v>3.1598894970347978E-3</v>
      </c>
      <c r="Q39" s="7">
        <f t="shared" ref="Q39:Q50" si="5">N39+O39+P39</f>
        <v>2.7836841915637213E-2</v>
      </c>
      <c r="R39" s="13">
        <f>R35*A39^0.167</f>
        <v>4.6371121266464569E-3</v>
      </c>
      <c r="S39" s="5">
        <f>S35</f>
        <v>2.0771504917294274E-3</v>
      </c>
      <c r="T39" s="5">
        <f>E27*(1-EXP(-((A39/T35)^B24)))</f>
        <v>2.421669760305186E-4</v>
      </c>
      <c r="U39" s="7">
        <f t="shared" ref="U39:U50" si="6">R39+S39+T39</f>
        <v>6.9564295944064027E-3</v>
      </c>
      <c r="V39" s="13">
        <f>V35*A39^0.167</f>
        <v>6.8619067018215376E-3</v>
      </c>
      <c r="W39" s="5">
        <f>W35</f>
        <v>3.073726166332307E-3</v>
      </c>
      <c r="X39" s="5">
        <f>E27*(1-EXP(-((A39/X35)^B24)))</f>
        <v>5.126645391754581E-4</v>
      </c>
      <c r="Y39" s="7">
        <f t="shared" ref="Y39:Y50" si="7">V39+W39+X39</f>
        <v>1.0448297407329301E-2</v>
      </c>
      <c r="Z39" s="13">
        <f>Z35*A39^0.167</f>
        <v>9.8522735058750744E-3</v>
      </c>
      <c r="AA39" s="5">
        <f>AA35</f>
        <v>4.4132326755232446E-3</v>
      </c>
      <c r="AB39" s="5">
        <f>E27*(1-EXP(-((A39/AB35)^B24)))</f>
        <v>1.0239654294094617E-3</v>
      </c>
      <c r="AC39" s="7">
        <f t="shared" ref="AC39:AC50" si="8">Z39+AA39+AB39</f>
        <v>1.528947161080778E-2</v>
      </c>
      <c r="AD39" s="13">
        <f>AD35*A39^0.167</f>
        <v>1.3784701248794507E-2</v>
      </c>
      <c r="AE39" s="5">
        <f>AE35</f>
        <v>6.1747264666606148E-3</v>
      </c>
      <c r="AF39" s="5">
        <f>E27*(1-EXP(-((A39/AF35)^B24)))</f>
        <v>1.9450929554815999E-3</v>
      </c>
      <c r="AG39" s="7">
        <f t="shared" ref="AG39:AG50" si="9">AD39+AE39+AF39</f>
        <v>2.190452067093672E-2</v>
      </c>
      <c r="AI39" s="13">
        <v>3000</v>
      </c>
      <c r="AJ39" s="20">
        <f>AJ35*AI39^0.167</f>
        <v>1.3486270253271712E-3</v>
      </c>
      <c r="AK39" s="5">
        <f>AK35</f>
        <v>1.9234749455278335E-4</v>
      </c>
      <c r="AL39" s="5">
        <f>E27*(1-EXP(-((AI39/AL35)^B24)))</f>
        <v>3.0686482787005683E-5</v>
      </c>
      <c r="AM39" s="20">
        <f t="shared" ref="AM39:AM54" si="10">AJ39+AK39+AL39</f>
        <v>1.5716610026669602E-3</v>
      </c>
      <c r="AN39" s="7">
        <f>AJ39*AN35^0.67</f>
        <v>8.4762110403892137E-4</v>
      </c>
    </row>
    <row r="40" spans="1:40">
      <c r="A40" s="13">
        <v>4</v>
      </c>
      <c r="B40" s="13">
        <f>B35*A40^0.167</f>
        <v>9.4210947162861845E-3</v>
      </c>
      <c r="C40" s="5">
        <f>C35</f>
        <v>5.1250184184369078E-3</v>
      </c>
      <c r="D40" s="5">
        <f>E27*(1-EXP(-((A40/D35)^B24)))</f>
        <v>9.8487340316004359E-4</v>
      </c>
      <c r="E40" s="7">
        <f t="shared" si="2"/>
        <v>1.5530986537883137E-2</v>
      </c>
      <c r="F40" s="13">
        <f>F35*A40^0.167</f>
        <v>1.1934662567670994E-2</v>
      </c>
      <c r="G40" s="5">
        <f>G35</f>
        <v>5.6008170072114104E-3</v>
      </c>
      <c r="H40" s="5">
        <f>E27*(1-EXP(-((A40/H35)^B24)))</f>
        <v>1.5338088607509425E-3</v>
      </c>
      <c r="I40" s="7">
        <f t="shared" si="3"/>
        <v>1.9069288435633349E-2</v>
      </c>
      <c r="J40" s="13">
        <f>J35*A40^0.167</f>
        <v>1.5476379388906416E-2</v>
      </c>
      <c r="K40" s="5">
        <f>K35</f>
        <v>6.1747264666606148E-3</v>
      </c>
      <c r="L40" s="5">
        <f>E27*(1-EXP(-((A40/L35)^B24)))</f>
        <v>2.494141728856441E-3</v>
      </c>
      <c r="M40" s="7">
        <f t="shared" si="4"/>
        <v>2.4145247584423473E-2</v>
      </c>
      <c r="N40" s="13">
        <f>N35*A40^0.167</f>
        <v>2.0063312214877321E-2</v>
      </c>
      <c r="O40" s="5">
        <f>O35</f>
        <v>6.8067026661558826E-3</v>
      </c>
      <c r="P40" s="5">
        <f>E27*(1-EXP(-((A40/P35)^B24)))</f>
        <v>4.0495642301920922E-3</v>
      </c>
      <c r="Q40" s="7">
        <f t="shared" si="5"/>
        <v>3.0919579111225295E-2</v>
      </c>
      <c r="R40" s="13">
        <f>R35*A40^0.167</f>
        <v>5.2061851211432841E-3</v>
      </c>
      <c r="S40" s="5">
        <f>S35</f>
        <v>2.0771504917294274E-3</v>
      </c>
      <c r="T40" s="5">
        <f>E27*(1-EXP(-((A40/T35)^B24)))</f>
        <v>3.1076867857165075E-4</v>
      </c>
      <c r="U40" s="7">
        <f t="shared" si="6"/>
        <v>7.5941042914443617E-3</v>
      </c>
      <c r="V40" s="13">
        <f>V35*A40^0.167</f>
        <v>7.7040096504055007E-3</v>
      </c>
      <c r="W40" s="5">
        <f>W35</f>
        <v>3.073726166332307E-3</v>
      </c>
      <c r="X40" s="5">
        <f>E27*(1-EXP(-((A40/X35)^B24)))</f>
        <v>6.5781144564384399E-4</v>
      </c>
      <c r="Y40" s="7">
        <f t="shared" si="7"/>
        <v>1.1435547262381652E-2</v>
      </c>
      <c r="Z40" s="13">
        <f>Z35*A40^0.167</f>
        <v>1.10613585211742E-2</v>
      </c>
      <c r="AA40" s="5">
        <f>AA35</f>
        <v>4.4132326755232446E-3</v>
      </c>
      <c r="AB40" s="5">
        <f>E27*(1-EXP(-((A40/AB35)^B24)))</f>
        <v>1.3135631541208819E-3</v>
      </c>
      <c r="AC40" s="7">
        <f t="shared" si="8"/>
        <v>1.6788154350818325E-2</v>
      </c>
      <c r="AD40" s="13">
        <f>AD35*A40^0.167</f>
        <v>1.5476379388906416E-2</v>
      </c>
      <c r="AE40" s="5">
        <f>AE35</f>
        <v>6.1747264666606148E-3</v>
      </c>
      <c r="AF40" s="5">
        <f>E27*(1-EXP(-((A40/AF35)^B24)))</f>
        <v>2.494141728856441E-3</v>
      </c>
      <c r="AG40" s="7">
        <f t="shared" si="9"/>
        <v>2.4145247584423473E-2</v>
      </c>
      <c r="AI40" s="13">
        <v>7000</v>
      </c>
      <c r="AJ40" s="20">
        <f>AJ35*AI40^0.167</f>
        <v>1.5536170598488706E-3</v>
      </c>
      <c r="AK40" s="5">
        <f>AK35</f>
        <v>1.9234749455278335E-4</v>
      </c>
      <c r="AL40" s="5">
        <f>E27*(1-EXP(-((AI40/AL35)^B24)))</f>
        <v>4.1630442571151235E-5</v>
      </c>
      <c r="AM40" s="20">
        <f t="shared" si="10"/>
        <v>1.7875949969728051E-3</v>
      </c>
      <c r="AN40" s="7">
        <f>AJ40*AN35^0.67</f>
        <v>9.7645871155765517E-4</v>
      </c>
    </row>
    <row r="41" spans="1:40">
      <c r="A41" s="13">
        <v>7</v>
      </c>
      <c r="B41" s="13">
        <f>B35*A41^0.167</f>
        <v>1.0344005056891405E-2</v>
      </c>
      <c r="C41" s="5">
        <f>C35</f>
        <v>5.1250184184369078E-3</v>
      </c>
      <c r="D41" s="5">
        <f>E27*(1-EXP(-((A41/D35)^B24)))</f>
        <v>1.2042557810887922E-3</v>
      </c>
      <c r="E41" s="7">
        <f t="shared" si="2"/>
        <v>1.6673279256417105E-2</v>
      </c>
      <c r="F41" s="13">
        <f>F35*A41^0.167</f>
        <v>1.3103807324946037E-2</v>
      </c>
      <c r="G41" s="5">
        <f>G35</f>
        <v>5.6008170072114104E-3</v>
      </c>
      <c r="H41" s="5">
        <f>E27*(1-EXP(-((A41/H35)^B24)))</f>
        <v>1.8750931192289325E-3</v>
      </c>
      <c r="I41" s="7">
        <f t="shared" si="3"/>
        <v>2.0579717451386381E-2</v>
      </c>
      <c r="J41" s="13">
        <f>J35*A41^0.167</f>
        <v>1.6992478207917307E-2</v>
      </c>
      <c r="K41" s="5">
        <f>K35</f>
        <v>6.1747264666606148E-3</v>
      </c>
      <c r="L41" s="5">
        <f>E27*(1-EXP(-((A41/L35)^B24)))</f>
        <v>3.0480406635330823E-3</v>
      </c>
      <c r="M41" s="7">
        <f t="shared" si="4"/>
        <v>2.6215245338111003E-2</v>
      </c>
      <c r="N41" s="13">
        <f>N35*A41^0.167</f>
        <v>2.2028756663481759E-2</v>
      </c>
      <c r="O41" s="5">
        <f>O35</f>
        <v>6.8067026661558826E-3</v>
      </c>
      <c r="P41" s="5">
        <f>E27*(1-EXP(-((A41/P35)^B24)))</f>
        <v>4.9460800386892543E-3</v>
      </c>
      <c r="Q41" s="7">
        <f t="shared" si="5"/>
        <v>3.3781539368326896E-2</v>
      </c>
      <c r="R41" s="13">
        <f>R35*A41^0.167</f>
        <v>5.7161940137512822E-3</v>
      </c>
      <c r="S41" s="5">
        <f>S35</f>
        <v>2.0771504917294274E-3</v>
      </c>
      <c r="T41" s="5">
        <f>E27*(1-EXP(-((A41/T35)^B24)))</f>
        <v>3.8008606522001159E-4</v>
      </c>
      <c r="U41" s="7">
        <f t="shared" si="6"/>
        <v>8.1734305707007217E-3</v>
      </c>
      <c r="V41" s="13">
        <f>V35*A41^0.167</f>
        <v>8.458710710590199E-3</v>
      </c>
      <c r="W41" s="5">
        <f>W35</f>
        <v>3.073726166332307E-3</v>
      </c>
      <c r="X41" s="5">
        <f>E27*(1-EXP(-((A41/X35)^B24)))</f>
        <v>8.0443579311200808E-4</v>
      </c>
      <c r="Y41" s="7">
        <f t="shared" si="7"/>
        <v>1.2336872670034514E-2</v>
      </c>
      <c r="Z41" s="13">
        <f>Z35*A41^0.167</f>
        <v>1.2144952569187082E-2</v>
      </c>
      <c r="AA41" s="5">
        <f>AA35</f>
        <v>4.4132326755232446E-3</v>
      </c>
      <c r="AB41" s="5">
        <f>E27*(1-EXP(-((A41/AB35)^B24)))</f>
        <v>1.605969771874599E-3</v>
      </c>
      <c r="AC41" s="7">
        <f t="shared" si="8"/>
        <v>1.8164155016584922E-2</v>
      </c>
      <c r="AD41" s="13">
        <f>AD35*A41^0.167</f>
        <v>1.6992478207917307E-2</v>
      </c>
      <c r="AE41" s="5">
        <f>AE35</f>
        <v>6.1747264666606148E-3</v>
      </c>
      <c r="AF41" s="5">
        <f>E27*(1-EXP(-((A41/AF35)^B24)))</f>
        <v>3.0480406635330823E-3</v>
      </c>
      <c r="AG41" s="7">
        <f t="shared" si="9"/>
        <v>2.6215245338111003E-2</v>
      </c>
      <c r="AI41" s="13">
        <v>10000</v>
      </c>
      <c r="AJ41" s="20">
        <f>AJ35*AI41^0.167</f>
        <v>1.6489694466301334E-3</v>
      </c>
      <c r="AK41" s="5">
        <f>AK35</f>
        <v>1.9234749455278335E-4</v>
      </c>
      <c r="AL41" s="5">
        <f>E27*(1-EXP(-((AI41/AL35)^B24)))</f>
        <v>4.7333836445603308E-5</v>
      </c>
      <c r="AM41" s="20">
        <f t="shared" si="10"/>
        <v>1.8886507776285201E-3</v>
      </c>
      <c r="AN41" s="7">
        <f>AJ41*AN35^0.67</f>
        <v>1.036388324295968E-3</v>
      </c>
    </row>
    <row r="42" spans="1:40">
      <c r="A42" s="13">
        <v>10</v>
      </c>
      <c r="B42" s="13">
        <f>B35*A42^0.167</f>
        <v>1.0978862639588131E-2</v>
      </c>
      <c r="C42" s="5">
        <f>C35</f>
        <v>5.1250184184369078E-3</v>
      </c>
      <c r="D42" s="5">
        <f>E27*(1-EXP(-((A42/D35)^B24)))</f>
        <v>1.3688844628739327E-3</v>
      </c>
      <c r="E42" s="7">
        <f t="shared" si="2"/>
        <v>1.7472765520898971E-2</v>
      </c>
      <c r="F42" s="13">
        <f>F35*A42^0.167</f>
        <v>1.390804624369024E-2</v>
      </c>
      <c r="G42" s="5">
        <f>G35</f>
        <v>5.6008170072114104E-3</v>
      </c>
      <c r="H42" s="5">
        <f>E27*(1-EXP(-((A42/H35)^B24)))</f>
        <v>2.1311095991069706E-3</v>
      </c>
      <c r="I42" s="7">
        <f t="shared" si="3"/>
        <v>2.1639972850008623E-2</v>
      </c>
      <c r="J42" s="13">
        <f>J35*A42^0.167</f>
        <v>1.8035382148873725E-2</v>
      </c>
      <c r="K42" s="5">
        <f>K35</f>
        <v>6.1747264666606148E-3</v>
      </c>
      <c r="L42" s="5">
        <f>E27*(1-EXP(-((A42/L35)^B24)))</f>
        <v>3.4632962145373231E-3</v>
      </c>
      <c r="M42" s="7">
        <f t="shared" si="4"/>
        <v>2.7673404830071663E-2</v>
      </c>
      <c r="N42" s="13">
        <f>N35*A42^0.167</f>
        <v>2.3380759405966425E-2</v>
      </c>
      <c r="O42" s="5">
        <f>O35</f>
        <v>6.8067026661558826E-3</v>
      </c>
      <c r="P42" s="5">
        <f>E27*(1-EXP(-((A42/P35)^B24)))</f>
        <v>5.6175228396627558E-3</v>
      </c>
      <c r="Q42" s="7">
        <f t="shared" si="5"/>
        <v>3.5804984911785062E-2</v>
      </c>
      <c r="R42" s="13">
        <f>R35*A42^0.167</f>
        <v>6.0670222561812238E-3</v>
      </c>
      <c r="S42" s="5">
        <f>S35</f>
        <v>2.0771504917294274E-3</v>
      </c>
      <c r="T42" s="5">
        <f>E27*(1-EXP(-((A42/T35)^B24)))</f>
        <v>4.3212547283255702E-4</v>
      </c>
      <c r="U42" s="7">
        <f t="shared" si="6"/>
        <v>8.576298220743208E-3</v>
      </c>
      <c r="V42" s="13">
        <f>V35*A42^0.167</f>
        <v>8.9778593967055967E-3</v>
      </c>
      <c r="W42" s="5">
        <f>W35</f>
        <v>3.073726166332307E-3</v>
      </c>
      <c r="X42" s="5">
        <f>E27*(1-EXP(-((A42/X35)^B24)))</f>
        <v>9.1448840233352411E-4</v>
      </c>
      <c r="Y42" s="7">
        <f t="shared" si="7"/>
        <v>1.2966073965371428E-2</v>
      </c>
      <c r="Z42" s="13">
        <f>Z35*A42^0.167</f>
        <v>1.2890342308232475E-2</v>
      </c>
      <c r="AA42" s="5">
        <f>AA35</f>
        <v>4.4132326755232446E-3</v>
      </c>
      <c r="AB42" s="5">
        <f>E27*(1-EXP(-((A42/AB35)^B24)))</f>
        <v>1.8253512305376357E-3</v>
      </c>
      <c r="AC42" s="7">
        <f t="shared" si="8"/>
        <v>1.9128926214293355E-2</v>
      </c>
      <c r="AD42" s="13">
        <f>AD35*A42^0.167</f>
        <v>1.8035382148873725E-2</v>
      </c>
      <c r="AE42" s="5">
        <f>AE35</f>
        <v>6.1747264666606148E-3</v>
      </c>
      <c r="AF42" s="5">
        <f>E27*(1-EXP(-((A42/AF35)^B24)))</f>
        <v>3.4632962145373231E-3</v>
      </c>
      <c r="AG42" s="7">
        <f t="shared" si="9"/>
        <v>2.7673404830071663E-2</v>
      </c>
      <c r="AI42" s="13">
        <v>30000</v>
      </c>
      <c r="AJ42" s="20">
        <f>AJ35*AI42^0.167</f>
        <v>1.9810336762437629E-3</v>
      </c>
      <c r="AK42" s="5">
        <f>AK35</f>
        <v>1.9234749455278335E-4</v>
      </c>
      <c r="AL42" s="5">
        <f>E27*(1-EXP(-((AI42/AL35)^B24)))</f>
        <v>7.0294143338598452E-5</v>
      </c>
      <c r="AM42" s="20">
        <f t="shared" si="10"/>
        <v>2.2436753141351451E-3</v>
      </c>
      <c r="AN42" s="7">
        <f>AJ42*AN35^0.67</f>
        <v>1.2450929132082778E-3</v>
      </c>
    </row>
    <row r="43" spans="1:40">
      <c r="A43" s="13">
        <v>20</v>
      </c>
      <c r="B43" s="13">
        <f>B35*A43^0.167</f>
        <v>1.2326204275469196E-2</v>
      </c>
      <c r="C43" s="5">
        <f>C35</f>
        <v>5.1250184184369078E-3</v>
      </c>
      <c r="D43" s="5">
        <f>E27*(1-EXP(-((A43/D35)^B24)))</f>
        <v>1.755752368961874E-3</v>
      </c>
      <c r="E43" s="7">
        <f t="shared" si="2"/>
        <v>1.9206975062867979E-2</v>
      </c>
      <c r="F43" s="13">
        <f>F35*A43^0.167</f>
        <v>1.5614861456981412E-2</v>
      </c>
      <c r="G43" s="5">
        <f>G35</f>
        <v>5.6008170072114104E-3</v>
      </c>
      <c r="H43" s="5">
        <f>E27*(1-EXP(-((A43/H35)^B24)))</f>
        <v>2.7324308012081091E-3</v>
      </c>
      <c r="I43" s="7">
        <f t="shared" si="3"/>
        <v>2.3948109265400929E-2</v>
      </c>
      <c r="J43" s="13">
        <f>J35*A43^0.167</f>
        <v>2.024870989382448E-2</v>
      </c>
      <c r="K43" s="5">
        <f>K35</f>
        <v>6.1747264666606148E-3</v>
      </c>
      <c r="L43" s="5">
        <f>E27*(1-EXP(-((A43/L35)^B24)))</f>
        <v>4.4377711910597176E-3</v>
      </c>
      <c r="M43" s="7">
        <f t="shared" si="4"/>
        <v>3.0861207551544811E-2</v>
      </c>
      <c r="N43" s="13">
        <f>N35*A43^0.167</f>
        <v>2.6250079449427519E-2</v>
      </c>
      <c r="O43" s="5">
        <f>O35</f>
        <v>6.8067026661558826E-3</v>
      </c>
      <c r="P43" s="5">
        <f>E27*(1-EXP(-((A43/P35)^B24)))</f>
        <v>7.1909291758274095E-3</v>
      </c>
      <c r="Q43" s="7">
        <f t="shared" si="5"/>
        <v>4.0247711291410811E-2</v>
      </c>
      <c r="R43" s="13">
        <f>R35*A43^0.167</f>
        <v>6.8115758552120152E-3</v>
      </c>
      <c r="S43" s="5">
        <f>S35</f>
        <v>2.0771504917294274E-3</v>
      </c>
      <c r="T43" s="5">
        <f>E27*(1-EXP(-((A43/T35)^B24)))</f>
        <v>5.5449054927660612E-4</v>
      </c>
      <c r="U43" s="7">
        <f t="shared" si="6"/>
        <v>9.4432168962180485E-3</v>
      </c>
      <c r="V43" s="13">
        <f>V35*A43^0.167</f>
        <v>1.0079635069046215E-2</v>
      </c>
      <c r="W43" s="5">
        <f>W35</f>
        <v>3.073726166332307E-3</v>
      </c>
      <c r="X43" s="5">
        <f>E27*(1-EXP(-((A43/X35)^B24)))</f>
        <v>1.1731831524589512E-3</v>
      </c>
      <c r="Y43" s="7">
        <f t="shared" si="7"/>
        <v>1.4326544387837472E-2</v>
      </c>
      <c r="Z43" s="13">
        <f>Z35*A43^0.167</f>
        <v>1.4472263447314363E-2</v>
      </c>
      <c r="AA43" s="5">
        <f>AA35</f>
        <v>4.4132326755232446E-3</v>
      </c>
      <c r="AB43" s="5">
        <f>E27*(1-EXP(-((A43/AB35)^B24)))</f>
        <v>2.3407296987722429E-3</v>
      </c>
      <c r="AC43" s="7">
        <f t="shared" si="8"/>
        <v>2.1226225821609851E-2</v>
      </c>
      <c r="AD43" s="13">
        <f>AD35*A43^0.167</f>
        <v>2.024870989382448E-2</v>
      </c>
      <c r="AE43" s="5">
        <f>AE35</f>
        <v>6.1747264666606148E-3</v>
      </c>
      <c r="AF43" s="5">
        <f>E27*(1-EXP(-((A43/AF35)^B24)))</f>
        <v>4.4377711910597176E-3</v>
      </c>
      <c r="AG43" s="7">
        <f t="shared" si="9"/>
        <v>3.0861207551544811E-2</v>
      </c>
      <c r="AI43" s="13">
        <v>70000</v>
      </c>
      <c r="AJ43" s="20">
        <f>AJ35*AI43^0.167</f>
        <v>2.2821489246078095E-3</v>
      </c>
      <c r="AK43" s="5">
        <f>AK35</f>
        <v>1.9234749455278335E-4</v>
      </c>
      <c r="AL43" s="5">
        <f>E27*(1-EXP(-((AI43/AL35)^B24)))</f>
        <v>9.5361501657222907E-5</v>
      </c>
      <c r="AM43" s="20">
        <f t="shared" si="10"/>
        <v>2.5698579208178161E-3</v>
      </c>
      <c r="AN43" s="7">
        <f>AJ43*AN35^0.67</f>
        <v>1.4343458604413122E-3</v>
      </c>
    </row>
    <row r="44" spans="1:40">
      <c r="A44" s="13">
        <v>40</v>
      </c>
      <c r="B44" s="13">
        <f>B35*A44^0.167</f>
        <v>1.3838893592924568E-2</v>
      </c>
      <c r="C44" s="5">
        <f>C35</f>
        <v>5.1250184184369078E-3</v>
      </c>
      <c r="D44" s="5">
        <f>E27*(1-EXP(-((A44/D35)^B24)))</f>
        <v>2.2515524308036514E-3</v>
      </c>
      <c r="E44" s="7">
        <f t="shared" si="2"/>
        <v>2.1215464442165127E-2</v>
      </c>
      <c r="F44" s="13">
        <f>F35*A44^0.167</f>
        <v>1.753113946046455E-2</v>
      </c>
      <c r="G44" s="5">
        <f>G35</f>
        <v>5.6008170072114104E-3</v>
      </c>
      <c r="H44" s="5">
        <f>E27*(1-EXP(-((A44/H35)^B24)))</f>
        <v>3.5024474324781545E-3</v>
      </c>
      <c r="I44" s="7">
        <f t="shared" si="3"/>
        <v>2.6634403900154112E-2</v>
      </c>
      <c r="J44" s="13">
        <f>J35*A44^0.167</f>
        <v>2.2733660367150563E-2</v>
      </c>
      <c r="K44" s="5">
        <f>K35</f>
        <v>6.1747264666606148E-3</v>
      </c>
      <c r="L44" s="5">
        <f>E27*(1-EXP(-((A44/L35)^B24)))</f>
        <v>5.6838628497942025E-3</v>
      </c>
      <c r="M44" s="7">
        <f t="shared" si="4"/>
        <v>3.4592249683605379E-2</v>
      </c>
      <c r="N44" s="13">
        <f>N35*A44^0.167</f>
        <v>2.9471526529006468E-2</v>
      </c>
      <c r="O44" s="5">
        <f>O35</f>
        <v>6.8067026661558826E-3</v>
      </c>
      <c r="P44" s="5">
        <f>E27*(1-EXP(-((A44/P35)^B24)))</f>
        <v>9.1982704092318773E-3</v>
      </c>
      <c r="Q44" s="7">
        <f t="shared" si="5"/>
        <v>4.5476499604394233E-2</v>
      </c>
      <c r="R44" s="13">
        <f>R35*A44^0.167</f>
        <v>7.6475021307258889E-3</v>
      </c>
      <c r="S44" s="5">
        <f>S35</f>
        <v>2.0771504917294274E-3</v>
      </c>
      <c r="T44" s="5">
        <f>E27*(1-EXP(-((A44/T35)^B24)))</f>
        <v>7.1146561602519049E-4</v>
      </c>
      <c r="U44" s="7">
        <f t="shared" si="6"/>
        <v>1.0436118238480507E-2</v>
      </c>
      <c r="V44" s="13">
        <f>V35*A44^0.167</f>
        <v>1.131662221870258E-2</v>
      </c>
      <c r="W44" s="5">
        <f>W35</f>
        <v>3.073726166332307E-3</v>
      </c>
      <c r="X44" s="5">
        <f>E27*(1-EXP(-((A44/X35)^B24)))</f>
        <v>1.5048788975247276E-3</v>
      </c>
      <c r="Y44" s="7">
        <f t="shared" si="7"/>
        <v>1.5895227282559612E-2</v>
      </c>
      <c r="Z44" s="13">
        <f>Z35*A44^0.167</f>
        <v>1.6248320198192685E-2</v>
      </c>
      <c r="AA44" s="5">
        <f>AA35</f>
        <v>4.4132326755232446E-3</v>
      </c>
      <c r="AB44" s="5">
        <f>E27*(1-EXP(-((A44/AB35)^B24)))</f>
        <v>3.0009068289992085E-3</v>
      </c>
      <c r="AC44" s="7">
        <f t="shared" si="8"/>
        <v>2.3662459702715136E-2</v>
      </c>
      <c r="AD44" s="13">
        <f>AD35*A44^0.167</f>
        <v>2.2733660367150563E-2</v>
      </c>
      <c r="AE44" s="5">
        <f>AE35</f>
        <v>6.1747264666606148E-3</v>
      </c>
      <c r="AF44" s="5">
        <f>E27*(1-EXP(-((A44/AF35)^B24)))</f>
        <v>5.6838628497942025E-3</v>
      </c>
      <c r="AG44" s="7">
        <f t="shared" si="9"/>
        <v>3.4592249683605379E-2</v>
      </c>
      <c r="AI44" s="13">
        <v>100000</v>
      </c>
      <c r="AJ44" s="20">
        <f>AJ35*AI44^0.167</f>
        <v>2.4222145511868689E-3</v>
      </c>
      <c r="AK44" s="5">
        <f>AK35</f>
        <v>1.9234749455278335E-4</v>
      </c>
      <c r="AL44" s="5">
        <f>E27*(1-EXP(-((AI44/AL35)^B24)))</f>
        <v>1.0842478267713905E-4</v>
      </c>
      <c r="AM44" s="20">
        <f t="shared" si="10"/>
        <v>2.7229868284167915E-3</v>
      </c>
      <c r="AN44" s="7">
        <f>AJ44*AN35^0.67</f>
        <v>1.522378043401641E-3</v>
      </c>
    </row>
    <row r="45" spans="1:40">
      <c r="A45" s="13">
        <v>70</v>
      </c>
      <c r="B45" s="13">
        <f>B35*A45^0.167</f>
        <v>1.5194580844148828E-2</v>
      </c>
      <c r="C45" s="5">
        <f>C35</f>
        <v>5.1250184184369078E-3</v>
      </c>
      <c r="D45" s="5">
        <f>E27*(1-EXP(-((A45/D35)^B24)))</f>
        <v>2.7518205532832316E-3</v>
      </c>
      <c r="E45" s="7">
        <f t="shared" si="2"/>
        <v>2.3071419815868965E-2</v>
      </c>
      <c r="F45" s="13">
        <f>F35*A45^0.167</f>
        <v>1.9248526916795423E-2</v>
      </c>
      <c r="G45" s="5">
        <f>G35</f>
        <v>5.6008170072114104E-3</v>
      </c>
      <c r="H45" s="5">
        <f>E27*(1-EXP(-((A45/H35)^B24)))</f>
        <v>4.2786953851632762E-3</v>
      </c>
      <c r="I45" s="7">
        <f t="shared" si="3"/>
        <v>2.9128039309170108E-2</v>
      </c>
      <c r="J45" s="13">
        <f>J35*A45^0.167</f>
        <v>2.4960697761900495E-2</v>
      </c>
      <c r="K45" s="5">
        <f>K35</f>
        <v>6.1747264666606148E-3</v>
      </c>
      <c r="L45" s="5">
        <f>E27*(1-EXP(-((A45/L35)^B24)))</f>
        <v>6.9380318196300009E-3</v>
      </c>
      <c r="M45" s="7">
        <f t="shared" si="4"/>
        <v>3.8073456048191109E-2</v>
      </c>
      <c r="N45" s="13">
        <f>N35*A45^0.167</f>
        <v>3.2358619526810788E-2</v>
      </c>
      <c r="O45" s="5">
        <f>O35</f>
        <v>6.8067026661558826E-3</v>
      </c>
      <c r="P45" s="5">
        <f>E27*(1-EXP(-((A45/P35)^B24)))</f>
        <v>1.1213377285934918E-2</v>
      </c>
      <c r="Q45" s="7">
        <f t="shared" si="5"/>
        <v>5.0378699478901591E-2</v>
      </c>
      <c r="R45" s="13">
        <f>R35*A45^0.167</f>
        <v>8.3966675949098263E-3</v>
      </c>
      <c r="S45" s="5">
        <f>S35</f>
        <v>2.0771504917294274E-3</v>
      </c>
      <c r="T45" s="5">
        <f>E27*(1-EXP(-((A45/T35)^B24)))</f>
        <v>8.7003236610048377E-4</v>
      </c>
      <c r="U45" s="7">
        <f t="shared" si="6"/>
        <v>1.1343850452739737E-2</v>
      </c>
      <c r="V45" s="13">
        <f>V35*A45^0.167</f>
        <v>1.2425222437773571E-2</v>
      </c>
      <c r="W45" s="5">
        <f>W35</f>
        <v>3.073726166332307E-3</v>
      </c>
      <c r="X45" s="5">
        <f>E27*(1-EXP(-((A45/X35)^B24)))</f>
        <v>1.8397453905604085E-3</v>
      </c>
      <c r="Y45" s="7">
        <f t="shared" si="7"/>
        <v>1.7338693994666286E-2</v>
      </c>
      <c r="Z45" s="13">
        <f>Z35*A45^0.167</f>
        <v>1.7840039969617298E-2</v>
      </c>
      <c r="AA45" s="5">
        <f>AA35</f>
        <v>4.4132326755232446E-3</v>
      </c>
      <c r="AB45" s="5">
        <f>E27*(1-EXP(-((A45/AB35)^B24)))</f>
        <v>3.666669995075313E-3</v>
      </c>
      <c r="AC45" s="7">
        <f t="shared" si="8"/>
        <v>2.5919942640215854E-2</v>
      </c>
      <c r="AD45" s="13">
        <f>AD35*A45^0.167</f>
        <v>2.4960697761900495E-2</v>
      </c>
      <c r="AE45" s="5">
        <f>AE35</f>
        <v>6.1747264666606148E-3</v>
      </c>
      <c r="AF45" s="5">
        <f>E27*(1-EXP(-((A45/AF35)^B24)))</f>
        <v>6.9380318196300009E-3</v>
      </c>
      <c r="AG45" s="7">
        <f t="shared" si="9"/>
        <v>3.8073456048191109E-2</v>
      </c>
      <c r="AI45" s="13">
        <v>300000</v>
      </c>
      <c r="AJ45" s="20">
        <f>AJ35*AI45^0.167</f>
        <v>2.9099924239318954E-3</v>
      </c>
      <c r="AK45" s="5">
        <f>AK35</f>
        <v>1.9234749455278335E-4</v>
      </c>
      <c r="AL45" s="5">
        <f>E27*(1-EXP(-((AI45/AL35)^B24)))</f>
        <v>1.6101082208710204E-4</v>
      </c>
      <c r="AM45" s="20">
        <f t="shared" si="10"/>
        <v>3.2633507405717809E-3</v>
      </c>
      <c r="AN45" s="7">
        <f>AJ45*AN35^0.67</f>
        <v>1.8289496983197933E-3</v>
      </c>
    </row>
    <row r="46" spans="1:40">
      <c r="A46" s="13">
        <v>100</v>
      </c>
      <c r="B46" s="13">
        <f>B35*A46^0.167</f>
        <v>1.6127139829933509E-2</v>
      </c>
      <c r="C46" s="5">
        <f>C35</f>
        <v>5.1250184184369078E-3</v>
      </c>
      <c r="D46" s="5">
        <f>E27*(1-EXP(-((A46/D35)^B24)))</f>
        <v>3.1269275888858136E-3</v>
      </c>
      <c r="E46" s="7">
        <f t="shared" si="2"/>
        <v>2.4379085837256231E-2</v>
      </c>
      <c r="F46" s="13">
        <f>F35*A46^0.167</f>
        <v>2.0429894598042668E-2</v>
      </c>
      <c r="G46" s="5">
        <f>G35</f>
        <v>5.6008170072114104E-3</v>
      </c>
      <c r="H46" s="5">
        <f>E27*(1-EXP(-((A46/H35)^B24)))</f>
        <v>4.8602686019468908E-3</v>
      </c>
      <c r="I46" s="7">
        <f t="shared" si="3"/>
        <v>3.089098020720097E-2</v>
      </c>
      <c r="J46" s="13">
        <f>J35*A46^0.167</f>
        <v>2.6492646765829724E-2</v>
      </c>
      <c r="K46" s="5">
        <f>K35</f>
        <v>6.1747264666606148E-3</v>
      </c>
      <c r="L46" s="5">
        <f>E27*(1-EXP(-((A46/L35)^B24)))</f>
        <v>7.8763472304049977E-3</v>
      </c>
      <c r="M46" s="7">
        <f t="shared" si="4"/>
        <v>4.0543720462895338E-2</v>
      </c>
      <c r="N46" s="13">
        <f>N35*A46^0.167</f>
        <v>3.4344611882693082E-2</v>
      </c>
      <c r="O46" s="5">
        <f>O35</f>
        <v>6.8067026661558826E-3</v>
      </c>
      <c r="P46" s="5">
        <f>E27*(1-EXP(-((A46/P35)^B24)))</f>
        <v>1.2717547102245095E-2</v>
      </c>
      <c r="Q46" s="7">
        <f t="shared" si="5"/>
        <v>5.3868861651094065E-2</v>
      </c>
      <c r="R46" s="13">
        <f>R35*A46^0.167</f>
        <v>8.9120084191547794E-3</v>
      </c>
      <c r="S46" s="5">
        <f>S35</f>
        <v>2.0771504917294274E-3</v>
      </c>
      <c r="T46" s="5">
        <f>E27*(1-EXP(-((A46/T35)^B24)))</f>
        <v>9.8904458113683669E-4</v>
      </c>
      <c r="U46" s="7">
        <f t="shared" si="6"/>
        <v>1.1978203492021043E-2</v>
      </c>
      <c r="V46" s="13">
        <f>V35*A46^0.167</f>
        <v>1.3187813584812764E-2</v>
      </c>
      <c r="W46" s="5">
        <f>W35</f>
        <v>3.073726166332307E-3</v>
      </c>
      <c r="X46" s="5">
        <f>E27*(1-EXP(-((A46/X35)^B24)))</f>
        <v>2.0909521847834668E-3</v>
      </c>
      <c r="Y46" s="7">
        <f t="shared" si="7"/>
        <v>1.8352491935928538E-2</v>
      </c>
      <c r="Z46" s="13">
        <f>Z35*A46^0.167</f>
        <v>1.8934962544387177E-2</v>
      </c>
      <c r="AA46" s="5">
        <f>AA35</f>
        <v>4.4132326755232446E-3</v>
      </c>
      <c r="AB46" s="5">
        <f>E27*(1-EXP(-((A46/AB35)^B24)))</f>
        <v>4.165627519807891E-3</v>
      </c>
      <c r="AC46" s="7">
        <f t="shared" si="8"/>
        <v>2.7513822739718315E-2</v>
      </c>
      <c r="AD46" s="13">
        <f>AD35*A46^0.167</f>
        <v>2.6492646765829724E-2</v>
      </c>
      <c r="AE46" s="5">
        <f>AE35</f>
        <v>6.1747264666606148E-3</v>
      </c>
      <c r="AF46" s="5">
        <f>E27*(1-EXP(-((A46/AF35)^B24)))</f>
        <v>7.8763472304049977E-3</v>
      </c>
      <c r="AG46" s="7">
        <f t="shared" si="9"/>
        <v>4.0543720462895338E-2</v>
      </c>
      <c r="AI46" s="13">
        <v>700000</v>
      </c>
      <c r="AJ46" s="20">
        <f>AJ35*AI46^0.167</f>
        <v>3.3523085248531033E-3</v>
      </c>
      <c r="AK46" s="5">
        <f>AK35</f>
        <v>1.9234749455278335E-4</v>
      </c>
      <c r="AL46" s="5">
        <f>E27*(1-EXP(-((AI46/AL35)^B24)))</f>
        <v>2.1841685774422122E-4</v>
      </c>
      <c r="AM46" s="20">
        <f t="shared" si="10"/>
        <v>3.7630728771501079E-3</v>
      </c>
      <c r="AN46" s="7">
        <f>AJ46*AN35^0.67</f>
        <v>2.1069483256319459E-3</v>
      </c>
    </row>
    <row r="47" spans="1:40">
      <c r="A47" s="13">
        <v>200</v>
      </c>
      <c r="B47" s="13">
        <f>B35*A47^0.167</f>
        <v>1.8106285363842883E-2</v>
      </c>
      <c r="C47" s="5">
        <f>C35</f>
        <v>5.1250184184369078E-3</v>
      </c>
      <c r="D47" s="5">
        <f>E27*(1-EXP(-((A47/D35)^B24)))</f>
        <v>4.0073830714983097E-3</v>
      </c>
      <c r="E47" s="7">
        <f t="shared" si="2"/>
        <v>2.7238686853778102E-2</v>
      </c>
      <c r="F47" s="13">
        <f>F35*A47^0.167</f>
        <v>2.293708031592839E-2</v>
      </c>
      <c r="G47" s="5">
        <f>G35</f>
        <v>5.6008170072114104E-3</v>
      </c>
      <c r="H47" s="5">
        <f>E27*(1-EXP(-((A47/H35)^B24)))</f>
        <v>6.2237709502427335E-3</v>
      </c>
      <c r="I47" s="7">
        <f t="shared" si="3"/>
        <v>3.4761668273382534E-2</v>
      </c>
      <c r="J47" s="13">
        <f>J35*A47^0.167</f>
        <v>2.9743862051426127E-2</v>
      </c>
      <c r="K47" s="5">
        <f>K35</f>
        <v>6.1747264666606148E-3</v>
      </c>
      <c r="L47" s="5">
        <f>E27*(1-EXP(-((A47/L35)^B24)))</f>
        <v>1.0071791504789426E-2</v>
      </c>
      <c r="M47" s="7">
        <f t="shared" si="4"/>
        <v>4.5990380022876171E-2</v>
      </c>
      <c r="N47" s="13">
        <f>N35*A47^0.167</f>
        <v>3.8559431493503327E-2</v>
      </c>
      <c r="O47" s="5">
        <f>O35</f>
        <v>6.8067026661558826E-3</v>
      </c>
      <c r="P47" s="5">
        <f>E27*(1-EXP(-((A47/P35)^B24)))</f>
        <v>1.6225414124204307E-2</v>
      </c>
      <c r="Q47" s="7">
        <f t="shared" si="5"/>
        <v>6.1591548283863519E-2</v>
      </c>
      <c r="R47" s="13">
        <f>R35*A47^0.167</f>
        <v>1.0005702765885423E-2</v>
      </c>
      <c r="S47" s="5">
        <f>S35</f>
        <v>2.0771504917294274E-3</v>
      </c>
      <c r="T47" s="5">
        <f>E27*(1-EXP(-((A47/T35)^B24)))</f>
        <v>1.2687864560900521E-3</v>
      </c>
      <c r="U47" s="7">
        <f t="shared" si="6"/>
        <v>1.3351639713704903E-2</v>
      </c>
      <c r="V47" s="13">
        <f>V35*A47^0.167</f>
        <v>1.4806240821982636E-2</v>
      </c>
      <c r="W47" s="5">
        <f>W35</f>
        <v>3.073726166332307E-3</v>
      </c>
      <c r="X47" s="5">
        <f>E27*(1-EXP(-((A47/X35)^B24)))</f>
        <v>2.680992256070127E-3</v>
      </c>
      <c r="Y47" s="7">
        <f t="shared" si="7"/>
        <v>2.0560959244385071E-2</v>
      </c>
      <c r="Z47" s="13">
        <f>Z35*A47^0.167</f>
        <v>2.1258688074744882E-2</v>
      </c>
      <c r="AA47" s="5">
        <f>AA35</f>
        <v>4.4132326755232446E-3</v>
      </c>
      <c r="AB47" s="5">
        <f>E27*(1-EXP(-((A47/AB35)^B24)))</f>
        <v>5.3359783295481135E-3</v>
      </c>
      <c r="AC47" s="7">
        <f t="shared" si="8"/>
        <v>3.1007899079816239E-2</v>
      </c>
      <c r="AD47" s="13">
        <f>AD35*A47^0.167</f>
        <v>2.9743862051426127E-2</v>
      </c>
      <c r="AE47" s="5">
        <f>AE35</f>
        <v>6.1747264666606148E-3</v>
      </c>
      <c r="AF47" s="5">
        <f>E27*(1-EXP(-((A47/AF35)^B24)))</f>
        <v>1.0071791504789426E-2</v>
      </c>
      <c r="AG47" s="7">
        <f t="shared" si="9"/>
        <v>4.5990380022876171E-2</v>
      </c>
      <c r="AI47" s="13">
        <v>1000000</v>
      </c>
      <c r="AJ47" s="20">
        <f>AJ35*AI47^0.167</f>
        <v>3.5580546043297353E-3</v>
      </c>
      <c r="AK47" s="5">
        <f>AK35</f>
        <v>1.9234749455278335E-4</v>
      </c>
      <c r="AL47" s="5">
        <f>E27*(1-EXP(-((AI47/AL35)^B24)))</f>
        <v>2.4833030683755352E-4</v>
      </c>
      <c r="AM47" s="20">
        <f t="shared" si="10"/>
        <v>3.9987324057200726E-3</v>
      </c>
      <c r="AN47" s="7">
        <f>AJ47*AN35^0.67</f>
        <v>2.2362611124607246E-3</v>
      </c>
    </row>
    <row r="48" spans="1:40">
      <c r="A48" s="13">
        <v>400</v>
      </c>
      <c r="B48" s="13">
        <f>B35*A48^0.167</f>
        <v>2.0328314452164244E-2</v>
      </c>
      <c r="C48" s="5">
        <f>C35</f>
        <v>5.1250184184369078E-3</v>
      </c>
      <c r="D48" s="5">
        <f>E27*(1-EXP(-((A48/D35)^B24)))</f>
        <v>5.1336518741178132E-3</v>
      </c>
      <c r="E48" s="7">
        <f t="shared" si="2"/>
        <v>3.0586984744718965E-2</v>
      </c>
      <c r="F48" s="13">
        <f>F35*A48^0.167</f>
        <v>2.5751951430515698E-2</v>
      </c>
      <c r="G48" s="5">
        <f>G35</f>
        <v>5.6008170072114104E-3</v>
      </c>
      <c r="H48" s="5">
        <f>E27*(1-EXP(-((A48/H35)^B24)))</f>
        <v>7.9647284306032917E-3</v>
      </c>
      <c r="I48" s="7">
        <f t="shared" si="3"/>
        <v>3.9317496868330401E-2</v>
      </c>
      <c r="J48" s="13">
        <f>J35*A48^0.167</f>
        <v>3.3394071100338381E-2</v>
      </c>
      <c r="K48" s="5">
        <f>K35</f>
        <v>6.1747264666606148E-3</v>
      </c>
      <c r="L48" s="5">
        <f>E27*(1-EXP(-((A48/L35)^B24)))</f>
        <v>1.2865928241877661E-2</v>
      </c>
      <c r="M48" s="7">
        <f t="shared" si="4"/>
        <v>5.2434725808876655E-2</v>
      </c>
      <c r="N48" s="13">
        <f>N35*A48^0.167</f>
        <v>4.3291499760735944E-2</v>
      </c>
      <c r="O48" s="5">
        <f>O35</f>
        <v>6.8067026661558826E-3</v>
      </c>
      <c r="P48" s="5">
        <f>E27*(1-EXP(-((A48/P35)^B24)))</f>
        <v>2.0666410322617193E-2</v>
      </c>
      <c r="Q48" s="7">
        <f t="shared" si="5"/>
        <v>7.0764612749509015E-2</v>
      </c>
      <c r="R48" s="13">
        <f>R35*A48^0.167</f>
        <v>1.123361683816072E-2</v>
      </c>
      <c r="S48" s="5">
        <f>S35</f>
        <v>2.0771504917294274E-3</v>
      </c>
      <c r="T48" s="5">
        <f>E27*(1-EXP(-((A48/T35)^B24)))</f>
        <v>1.6274403842453792E-3</v>
      </c>
      <c r="U48" s="7">
        <f t="shared" si="6"/>
        <v>1.4938207714135527E-2</v>
      </c>
      <c r="V48" s="13">
        <f>V35*A48^0.167</f>
        <v>1.6623283751220661E-2</v>
      </c>
      <c r="W48" s="5">
        <f>W35</f>
        <v>3.073726166332307E-3</v>
      </c>
      <c r="X48" s="5">
        <f>E27*(1-EXP(-((A48/X35)^B24)))</f>
        <v>3.4365950782449251E-3</v>
      </c>
      <c r="Y48" s="7">
        <f t="shared" si="7"/>
        <v>2.3133604995797894E-2</v>
      </c>
      <c r="Z48" s="13">
        <f>Z35*A48^0.167</f>
        <v>2.3867584506696838E-2</v>
      </c>
      <c r="AA48" s="5">
        <f>AA35</f>
        <v>4.4132326755232446E-3</v>
      </c>
      <c r="AB48" s="5">
        <f>E27*(1-EXP(-((A48/AB35)^B24)))</f>
        <v>6.8314232857982606E-3</v>
      </c>
      <c r="AC48" s="7">
        <f t="shared" si="8"/>
        <v>3.5112240468018342E-2</v>
      </c>
      <c r="AD48" s="13">
        <f>AD35*A48^0.167</f>
        <v>3.3394071100338381E-2</v>
      </c>
      <c r="AE48" s="5">
        <f>AE35</f>
        <v>6.1747264666606148E-3</v>
      </c>
      <c r="AF48" s="5">
        <f>E27*(1-EXP(-((A48/AF35)^B24)))</f>
        <v>1.2865928241877661E-2</v>
      </c>
      <c r="AG48" s="7">
        <f t="shared" si="9"/>
        <v>5.2434725808876655E-2</v>
      </c>
      <c r="AI48" s="13">
        <v>3000000</v>
      </c>
      <c r="AJ48" s="20">
        <f>AJ35*AI48^0.167</f>
        <v>4.2745643392581335E-3</v>
      </c>
      <c r="AK48" s="5">
        <f>AK35</f>
        <v>1.9234749455278335E-4</v>
      </c>
      <c r="AL48" s="5">
        <f>E27*(1-EXP(-((AI48/AL35)^B24)))</f>
        <v>3.6872984555822087E-4</v>
      </c>
      <c r="AM48" s="20">
        <f t="shared" si="10"/>
        <v>4.8356416793691372E-3</v>
      </c>
      <c r="AN48" s="7">
        <f>AJ48*AN35^0.67</f>
        <v>2.686592272350768E-3</v>
      </c>
    </row>
    <row r="49" spans="1:40">
      <c r="A49" s="13">
        <v>700</v>
      </c>
      <c r="B49" s="13">
        <f>B35*A49^0.167</f>
        <v>2.2319719079754344E-2</v>
      </c>
      <c r="C49" s="5">
        <f>C35</f>
        <v>5.1250184184369078E-3</v>
      </c>
      <c r="D49" s="5">
        <f>E27*(1-EXP(-((A49/D35)^B24)))</f>
        <v>6.2676796964222141E-3</v>
      </c>
      <c r="E49" s="7">
        <f t="shared" si="2"/>
        <v>3.3712417194613466E-2</v>
      </c>
      <c r="F49" s="13">
        <f>F35*A49^0.167</f>
        <v>2.8274666994016075E-2</v>
      </c>
      <c r="G49" s="5">
        <f>G35</f>
        <v>5.6008170072114104E-3</v>
      </c>
      <c r="H49" s="5">
        <f>E27*(1-EXP(-((A49/H35)^B24)))</f>
        <v>9.7140227653766033E-3</v>
      </c>
      <c r="I49" s="7">
        <f t="shared" si="3"/>
        <v>4.3589506766604093E-2</v>
      </c>
      <c r="J49" s="13">
        <f>J35*A49^0.167</f>
        <v>3.6665424850782093E-2</v>
      </c>
      <c r="K49" s="5">
        <f>K35</f>
        <v>6.1747264666606148E-3</v>
      </c>
      <c r="L49" s="5">
        <f>E27*(1-EXP(-((A49/L35)^B24)))</f>
        <v>1.5663181857318614E-2</v>
      </c>
      <c r="M49" s="7">
        <f t="shared" si="4"/>
        <v>5.8503333174761321E-2</v>
      </c>
      <c r="N49" s="13">
        <f>N35*A49^0.167</f>
        <v>4.753242653121232E-2</v>
      </c>
      <c r="O49" s="5">
        <f>O35</f>
        <v>6.8067026661558826E-3</v>
      </c>
      <c r="P49" s="5">
        <f>E27*(1-EXP(-((A49/P35)^B24)))</f>
        <v>2.508595789300121E-2</v>
      </c>
      <c r="Q49" s="7">
        <f t="shared" si="5"/>
        <v>7.9425087090369412E-2</v>
      </c>
      <c r="R49" s="13">
        <f>R35*A49^0.167</f>
        <v>1.2334085674803772E-2</v>
      </c>
      <c r="S49" s="5">
        <f>S35</f>
        <v>2.0771504917294274E-3</v>
      </c>
      <c r="T49" s="5">
        <f>E27*(1-EXP(-((A49/T35)^B24)))</f>
        <v>1.9894905597613601E-3</v>
      </c>
      <c r="U49" s="7">
        <f t="shared" si="6"/>
        <v>1.640072672629456E-2</v>
      </c>
      <c r="V49" s="13">
        <f>V35*A49^0.167</f>
        <v>1.8251735744415784E-2</v>
      </c>
      <c r="W49" s="5">
        <f>W35</f>
        <v>3.073726166332307E-3</v>
      </c>
      <c r="X49" s="5">
        <f>E27*(1-EXP(-((A49/X35)^B24)))</f>
        <v>4.1983492049188368E-3</v>
      </c>
      <c r="Y49" s="7">
        <f t="shared" si="7"/>
        <v>2.5523811115666928E-2</v>
      </c>
      <c r="Z49" s="13">
        <f>Z35*A49^0.167</f>
        <v>2.6205703505587746E-2</v>
      </c>
      <c r="AA49" s="5">
        <f>AA35</f>
        <v>4.4132326755232446E-3</v>
      </c>
      <c r="AB49" s="5">
        <f>E27*(1-EXP(-((A49/AB35)^B24)))</f>
        <v>8.3352896084304268E-3</v>
      </c>
      <c r="AC49" s="7">
        <f t="shared" si="8"/>
        <v>3.8954225789541413E-2</v>
      </c>
      <c r="AD49" s="13">
        <f>AD35*A49^0.167</f>
        <v>3.6665424850782093E-2</v>
      </c>
      <c r="AE49" s="5">
        <f>AE35</f>
        <v>6.1747264666606148E-3</v>
      </c>
      <c r="AF49" s="5">
        <f>E27*(1-EXP(-((A49/AF35)^B24)))</f>
        <v>1.5663181857318614E-2</v>
      </c>
      <c r="AG49" s="7">
        <f t="shared" si="9"/>
        <v>5.8503333174761321E-2</v>
      </c>
      <c r="AI49" s="13">
        <v>7000000</v>
      </c>
      <c r="AJ49" s="20">
        <f>AJ35*AI49^0.167</f>
        <v>4.9242940829262727E-3</v>
      </c>
      <c r="AK49" s="5">
        <f>AK35</f>
        <v>1.9234749455278335E-4</v>
      </c>
      <c r="AL49" s="5">
        <f>E27*(1-EXP(-((AI49/AL35)^B24)))</f>
        <v>5.0013476010365445E-4</v>
      </c>
      <c r="AM49" s="20">
        <f t="shared" si="10"/>
        <v>5.6167763375827105E-3</v>
      </c>
      <c r="AN49" s="7">
        <f>AJ49*AN35^0.67</f>
        <v>3.0949517611585133E-3</v>
      </c>
    </row>
    <row r="50" spans="1:40" ht="15.75" thickBot="1">
      <c r="A50" s="13">
        <v>1000</v>
      </c>
      <c r="B50" s="14">
        <f>B35*A50^0.167</f>
        <v>2.3689579479426372E-2</v>
      </c>
      <c r="C50" s="15">
        <f>C35</f>
        <v>5.1250184184369078E-3</v>
      </c>
      <c r="D50" s="15">
        <f>E27*(1-EXP(-((A50/D35)^B24)))</f>
        <v>7.1164126613969796E-3</v>
      </c>
      <c r="E50" s="19">
        <f t="shared" si="2"/>
        <v>3.5931010559260262E-2</v>
      </c>
      <c r="F50" s="14">
        <f>F35*A50^0.167</f>
        <v>3.0010009024559355E-2</v>
      </c>
      <c r="G50" s="15">
        <f>G35</f>
        <v>5.6008170072114104E-3</v>
      </c>
      <c r="H50" s="15">
        <f>E27*(1-EXP(-((A50/H35)^B24)))</f>
        <v>1.1020831137989115E-2</v>
      </c>
      <c r="I50" s="19">
        <f t="shared" si="3"/>
        <v>4.663165716975988E-2</v>
      </c>
      <c r="J50" s="14">
        <f>J35*A50^0.167</f>
        <v>3.8915744998664084E-2</v>
      </c>
      <c r="K50" s="15">
        <f>K35</f>
        <v>6.1747264666606148E-3</v>
      </c>
      <c r="L50" s="15">
        <f>E27*(1-EXP(-((A50/L35)^B24)))</f>
        <v>1.7746140213720795E-2</v>
      </c>
      <c r="M50" s="19">
        <f t="shared" si="4"/>
        <v>6.2836611679045501E-2</v>
      </c>
      <c r="N50" s="14">
        <f>N35*A50^0.167</f>
        <v>5.0449702889967668E-2</v>
      </c>
      <c r="O50" s="15">
        <f>O35</f>
        <v>6.8067026661558826E-3</v>
      </c>
      <c r="P50" s="15">
        <f>E27*(1-EXP(-((A50/P35)^B24)))</f>
        <v>2.8359732200774587E-2</v>
      </c>
      <c r="Q50" s="19">
        <f t="shared" si="5"/>
        <v>8.5616137756898136E-2</v>
      </c>
      <c r="R50" s="14">
        <f>R35*A50^0.167</f>
        <v>1.309108335347983E-2</v>
      </c>
      <c r="S50" s="15">
        <f>S35</f>
        <v>2.0771504917294274E-3</v>
      </c>
      <c r="T50" s="15">
        <f>E27*(1-EXP(-((A50/T35)^B24)))</f>
        <v>2.2610684790516792E-3</v>
      </c>
      <c r="U50" s="19">
        <f t="shared" si="6"/>
        <v>1.7429302324260938E-2</v>
      </c>
      <c r="V50" s="14">
        <f>V35*A50^0.167</f>
        <v>1.9371925919400231E-2</v>
      </c>
      <c r="W50" s="15">
        <f>W35</f>
        <v>3.073726166332307E-3</v>
      </c>
      <c r="X50" s="15">
        <f>E27*(1-EXP(-((A50/X35)^B24)))</f>
        <v>4.7690876470903622E-3</v>
      </c>
      <c r="Y50" s="19">
        <f t="shared" si="7"/>
        <v>2.7214739732822901E-2</v>
      </c>
      <c r="Z50" s="14">
        <f>Z35*A50^0.167</f>
        <v>2.7814064047652697E-2</v>
      </c>
      <c r="AA50" s="15">
        <f>AA35</f>
        <v>4.4132326755232446E-3</v>
      </c>
      <c r="AB50" s="15">
        <f>E27*(1-EXP(-((A50/AB35)^B24)))</f>
        <v>9.4595806400731963E-3</v>
      </c>
      <c r="AC50" s="19">
        <f t="shared" si="8"/>
        <v>4.1686877363249136E-2</v>
      </c>
      <c r="AD50" s="14">
        <f>AD35*A50^0.167</f>
        <v>3.8915744998664084E-2</v>
      </c>
      <c r="AE50" s="15">
        <f>AE35</f>
        <v>6.1747264666606148E-3</v>
      </c>
      <c r="AF50" s="15">
        <f>E27*(1-EXP(-((A50/AF35)^B24)))</f>
        <v>1.7746140213720795E-2</v>
      </c>
      <c r="AG50" s="19">
        <f t="shared" si="9"/>
        <v>6.2836611679045501E-2</v>
      </c>
      <c r="AI50" s="13">
        <v>10000000</v>
      </c>
      <c r="AJ50" s="20">
        <f>AJ35*AI50^0.167</f>
        <v>5.2265199055917004E-3</v>
      </c>
      <c r="AK50" s="5">
        <f>AK35</f>
        <v>1.9234749455278335E-4</v>
      </c>
      <c r="AL50" s="5">
        <f>E27*(1-EXP(-((AI50/AL35)^B24)))</f>
        <v>5.6859539110181237E-4</v>
      </c>
      <c r="AM50" s="20">
        <f t="shared" si="10"/>
        <v>5.9874627912462957E-3</v>
      </c>
      <c r="AN50" s="7">
        <f>AJ50*AN35^0.67</f>
        <v>3.2849027117666657E-3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6.2790198834156603E-3</v>
      </c>
      <c r="AK51" s="5">
        <f>AK35</f>
        <v>1.9234749455278335E-4</v>
      </c>
      <c r="AL51" s="5">
        <f>E27*(1-EXP(-((AI51/AL35)^B24)))</f>
        <v>8.440576484246298E-4</v>
      </c>
      <c r="AM51" s="20">
        <f t="shared" si="10"/>
        <v>7.315425026393073E-3</v>
      </c>
      <c r="AN51" s="7">
        <f>AJ51*AN35^0.67</f>
        <v>3.9464059861709887E-3</v>
      </c>
    </row>
    <row r="52" spans="1:40">
      <c r="AI52" s="13">
        <v>70000000</v>
      </c>
      <c r="AJ52" s="20">
        <f>AJ35*AI52^0.167</f>
        <v>7.2334249772566068E-3</v>
      </c>
      <c r="AK52" s="5">
        <f>AK35</f>
        <v>1.9234749455278335E-4</v>
      </c>
      <c r="AL52" s="5">
        <f>E27*(1-EXP(-((AI52/AL35)^B24)))</f>
        <v>1.1445400864737657E-3</v>
      </c>
      <c r="AM52" s="20">
        <f t="shared" si="10"/>
        <v>8.5703125582831559E-3</v>
      </c>
      <c r="AN52" s="7">
        <f>AJ52*AN35^0.67</f>
        <v>4.5462559700059036E-3</v>
      </c>
    </row>
    <row r="53" spans="1:40">
      <c r="AI53" s="13">
        <v>100000000</v>
      </c>
      <c r="AJ53" s="20">
        <f>AJ35*AI53^0.167</f>
        <v>7.6773724299523923E-3</v>
      </c>
      <c r="AK53" s="5">
        <f>AK35</f>
        <v>1.9234749455278335E-4</v>
      </c>
      <c r="AL53" s="5">
        <f>E27*(1-EXP(-((AI53/AL35)^B24)))</f>
        <v>1.301022638979169E-3</v>
      </c>
      <c r="AM53" s="20">
        <f t="shared" si="10"/>
        <v>9.1707425634843451E-3</v>
      </c>
      <c r="AN53" s="7">
        <f>AJ53*AN35^0.67</f>
        <v>4.8252799128176531E-3</v>
      </c>
    </row>
    <row r="54" spans="1:40" ht="15.75" thickBot="1">
      <c r="AI54" s="14">
        <v>300000000</v>
      </c>
      <c r="AJ54" s="21">
        <f>AJ35*AI54^0.167</f>
        <v>9.2234173045975948E-3</v>
      </c>
      <c r="AK54" s="15">
        <f>AK35</f>
        <v>1.9234749455278335E-4</v>
      </c>
      <c r="AL54" s="15">
        <f>E27*(1-EXP(-((AI54/AL35)^B24)))</f>
        <v>1.9301998988740581E-3</v>
      </c>
      <c r="AM54" s="21">
        <f t="shared" si="10"/>
        <v>1.1345964698024437E-2</v>
      </c>
      <c r="AN54" s="19">
        <f>AJ54*AN35^0.67</f>
        <v>5.7969794553376242E-3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4"/>
  <sheetViews>
    <sheetView zoomScale="84" zoomScaleNormal="84" workbookViewId="0">
      <selection activeCell="H10" sqref="H10"/>
    </sheetView>
  </sheetViews>
  <sheetFormatPr defaultRowHeight="15"/>
  <cols>
    <col min="1" max="1" width="22.140625" customWidth="1"/>
    <col min="2" max="2" width="12.42578125" customWidth="1"/>
    <col min="3" max="3" width="11.140625" customWidth="1"/>
    <col min="4" max="4" width="12.5703125" customWidth="1"/>
    <col min="5" max="5" width="11.85546875" customWidth="1"/>
    <col min="6" max="6" width="11.5703125" customWidth="1"/>
    <col min="7" max="8" width="11.7109375" customWidth="1"/>
    <col min="9" max="9" width="11.42578125" customWidth="1"/>
    <col min="10" max="10" width="10.7109375" customWidth="1"/>
    <col min="11" max="11" width="11.28515625" customWidth="1"/>
    <col min="12" max="12" width="11.7109375" customWidth="1"/>
    <col min="13" max="13" width="11" customWidth="1"/>
    <col min="14" max="15" width="12" customWidth="1"/>
    <col min="16" max="16" width="11.5703125" customWidth="1"/>
    <col min="17" max="17" width="11.28515625" customWidth="1"/>
    <col min="18" max="18" width="12.140625" customWidth="1"/>
    <col min="19" max="19" width="12.28515625" customWidth="1"/>
    <col min="20" max="20" width="11.5703125" customWidth="1"/>
    <col min="21" max="21" width="10.28515625" customWidth="1"/>
    <col min="22" max="22" width="11.28515625" customWidth="1"/>
    <col min="23" max="23" width="11" customWidth="1"/>
    <col min="24" max="24" width="10.7109375" customWidth="1"/>
    <col min="25" max="26" width="11" customWidth="1"/>
    <col min="27" max="27" width="11.42578125" customWidth="1"/>
    <col min="28" max="28" width="11.85546875" customWidth="1"/>
    <col min="29" max="29" width="11.42578125" customWidth="1"/>
    <col min="30" max="30" width="10.5703125" customWidth="1"/>
    <col min="31" max="31" width="10.42578125" customWidth="1"/>
    <col min="32" max="32" width="11.28515625" customWidth="1"/>
    <col min="33" max="33" width="11.85546875" customWidth="1"/>
    <col min="35" max="35" width="11.85546875" customWidth="1"/>
    <col min="36" max="37" width="11.7109375" customWidth="1"/>
    <col min="38" max="38" width="11" customWidth="1"/>
    <col min="39" max="39" width="10.5703125" customWidth="1"/>
  </cols>
  <sheetData>
    <row r="1" spans="1:26" ht="18.75">
      <c r="B1" s="8" t="s">
        <v>94</v>
      </c>
    </row>
    <row r="2" spans="1:26">
      <c r="I2" s="31" t="s">
        <v>90</v>
      </c>
    </row>
    <row r="3" spans="1:26" ht="15.75" thickBot="1">
      <c r="A3" s="5"/>
      <c r="B3" s="5"/>
      <c r="D3" s="24" t="s">
        <v>80</v>
      </c>
      <c r="E3" s="24"/>
      <c r="I3" s="31" t="s">
        <v>99</v>
      </c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6">
      <c r="A4" s="25" t="s">
        <v>67</v>
      </c>
      <c r="B4" s="1">
        <v>1.56</v>
      </c>
      <c r="D4" s="22" t="s">
        <v>0</v>
      </c>
      <c r="E4" s="23" t="s">
        <v>78</v>
      </c>
      <c r="F4" s="18" t="s">
        <v>79</v>
      </c>
      <c r="J4" s="11" t="s">
        <v>2</v>
      </c>
      <c r="K4" s="1">
        <v>2.5</v>
      </c>
      <c r="L4" s="11" t="s">
        <v>2</v>
      </c>
      <c r="M4" s="1">
        <v>2.5</v>
      </c>
      <c r="N4" s="11" t="s">
        <v>2</v>
      </c>
      <c r="O4" s="1">
        <v>2.5</v>
      </c>
      <c r="P4" s="11" t="s">
        <v>2</v>
      </c>
      <c r="Q4" s="1">
        <v>2.5</v>
      </c>
      <c r="S4" s="11" t="s">
        <v>2</v>
      </c>
      <c r="T4" s="1">
        <v>1.9</v>
      </c>
      <c r="U4" s="11" t="s">
        <v>2</v>
      </c>
      <c r="V4" s="1">
        <v>2.1</v>
      </c>
      <c r="W4" s="11" t="s">
        <v>2</v>
      </c>
      <c r="X4" s="1">
        <v>2.2999999999999998</v>
      </c>
      <c r="Y4" s="11" t="s">
        <v>2</v>
      </c>
      <c r="Z4" s="1">
        <v>2.5</v>
      </c>
    </row>
    <row r="5" spans="1:26">
      <c r="A5" s="26" t="s">
        <v>68</v>
      </c>
      <c r="B5" s="2">
        <v>0</v>
      </c>
      <c r="D5" s="13">
        <f>AI38</f>
        <v>1000</v>
      </c>
      <c r="E5" s="20">
        <f>AM38</f>
        <v>3.2721760010746719E-3</v>
      </c>
      <c r="F5" s="7">
        <f>AN38</f>
        <v>1.6059245122601407E-3</v>
      </c>
      <c r="J5" s="6" t="s">
        <v>3</v>
      </c>
      <c r="K5" s="2">
        <v>55</v>
      </c>
      <c r="L5" s="6" t="s">
        <v>3</v>
      </c>
      <c r="M5" s="2">
        <v>85</v>
      </c>
      <c r="N5" s="6" t="s">
        <v>3</v>
      </c>
      <c r="O5" s="2">
        <v>125</v>
      </c>
      <c r="P5" s="6" t="s">
        <v>3</v>
      </c>
      <c r="Q5" s="2">
        <v>175</v>
      </c>
      <c r="S5" s="6" t="s">
        <v>3</v>
      </c>
      <c r="T5" s="2">
        <v>125</v>
      </c>
      <c r="U5" s="6" t="s">
        <v>3</v>
      </c>
      <c r="V5" s="2">
        <v>125</v>
      </c>
      <c r="W5" s="6" t="s">
        <v>3</v>
      </c>
      <c r="X5" s="2">
        <v>125</v>
      </c>
      <c r="Y5" s="6" t="s">
        <v>3</v>
      </c>
      <c r="Z5" s="2">
        <v>125</v>
      </c>
    </row>
    <row r="6" spans="1:26">
      <c r="A6" s="26" t="s">
        <v>69</v>
      </c>
      <c r="B6" s="2">
        <v>1.2</v>
      </c>
      <c r="D6" s="13">
        <f t="shared" ref="D6:D21" si="0">AI39</f>
        <v>3000</v>
      </c>
      <c r="E6" s="20">
        <f t="shared" ref="E6:F21" si="1">AM39</f>
        <v>3.788547508457446E-3</v>
      </c>
      <c r="F6" s="7">
        <f t="shared" si="1"/>
        <v>1.9293204897120628E-3</v>
      </c>
      <c r="J6" s="6" t="s">
        <v>5</v>
      </c>
      <c r="K6" s="2" t="s">
        <v>6</v>
      </c>
      <c r="L6" s="6" t="s">
        <v>7</v>
      </c>
      <c r="M6" s="2" t="s">
        <v>8</v>
      </c>
      <c r="N6" s="6" t="s">
        <v>9</v>
      </c>
      <c r="O6" s="2" t="s">
        <v>10</v>
      </c>
      <c r="P6" s="6" t="s">
        <v>11</v>
      </c>
      <c r="Q6" s="2" t="s">
        <v>12</v>
      </c>
      <c r="S6" s="6" t="s">
        <v>13</v>
      </c>
      <c r="T6" s="2" t="s">
        <v>14</v>
      </c>
      <c r="U6" s="6" t="s">
        <v>15</v>
      </c>
      <c r="V6" s="2" t="s">
        <v>16</v>
      </c>
      <c r="W6" s="6" t="s">
        <v>17</v>
      </c>
      <c r="X6" s="2" t="s">
        <v>18</v>
      </c>
      <c r="Y6" s="6" t="s">
        <v>19</v>
      </c>
      <c r="Z6" s="2" t="s">
        <v>20</v>
      </c>
    </row>
    <row r="7" spans="1:26" ht="18" thickBot="1">
      <c r="A7" s="27" t="s">
        <v>81</v>
      </c>
      <c r="B7" s="4">
        <v>105</v>
      </c>
      <c r="D7" s="13">
        <f t="shared" si="0"/>
        <v>7000</v>
      </c>
      <c r="E7" s="20">
        <f t="shared" si="1"/>
        <v>4.2571299602632111E-3</v>
      </c>
      <c r="F7" s="7">
        <f t="shared" si="1"/>
        <v>2.2225753825491344E-3</v>
      </c>
      <c r="J7" s="6">
        <v>1</v>
      </c>
      <c r="K7">
        <v>2.3099999999999999E-2</v>
      </c>
      <c r="L7" s="6">
        <v>1</v>
      </c>
      <c r="M7">
        <v>3.0130000000000001E-2</v>
      </c>
      <c r="N7" s="6">
        <v>1</v>
      </c>
      <c r="O7">
        <v>3.6389999999999999E-2</v>
      </c>
      <c r="P7" s="6"/>
      <c r="Q7" s="16"/>
      <c r="S7" s="6">
        <v>1</v>
      </c>
      <c r="T7">
        <v>1.244E-2</v>
      </c>
      <c r="U7" s="6">
        <v>1</v>
      </c>
      <c r="V7">
        <v>1.8169999999999999E-2</v>
      </c>
      <c r="W7" s="6">
        <v>1</v>
      </c>
      <c r="X7">
        <v>2.802E-2</v>
      </c>
      <c r="Y7" s="6">
        <v>1</v>
      </c>
      <c r="Z7">
        <v>3.6389999999999999E-2</v>
      </c>
    </row>
    <row r="8" spans="1:26">
      <c r="A8" s="10"/>
      <c r="B8" s="5"/>
      <c r="D8" s="13">
        <f t="shared" si="0"/>
        <v>10000</v>
      </c>
      <c r="E8" s="20">
        <f t="shared" si="1"/>
        <v>4.4752055764266749E-3</v>
      </c>
      <c r="F8" s="7">
        <f t="shared" si="1"/>
        <v>2.3589847159713314E-3</v>
      </c>
      <c r="J8" s="6">
        <v>1.7782800000000001</v>
      </c>
      <c r="K8">
        <v>2.47E-2</v>
      </c>
      <c r="L8" s="6">
        <v>1.7782800000000001</v>
      </c>
      <c r="M8">
        <v>3.1829999999999997E-2</v>
      </c>
      <c r="N8" s="6">
        <v>1.7782800000000001</v>
      </c>
      <c r="O8">
        <v>3.9390000000000001E-2</v>
      </c>
      <c r="P8" s="6"/>
      <c r="Q8" s="16"/>
      <c r="S8" s="6">
        <v>1.7782800000000001</v>
      </c>
      <c r="T8">
        <v>1.3299999999999999E-2</v>
      </c>
      <c r="U8" s="6">
        <v>1.7782800000000001</v>
      </c>
      <c r="V8">
        <v>1.915E-2</v>
      </c>
      <c r="W8" s="6">
        <v>1.7782800000000001</v>
      </c>
      <c r="X8">
        <v>2.9499999999999998E-2</v>
      </c>
      <c r="Y8" s="6">
        <v>1.7782800000000001</v>
      </c>
      <c r="Z8">
        <v>3.9390000000000001E-2</v>
      </c>
    </row>
    <row r="9" spans="1:26" ht="15.75" thickBot="1">
      <c r="C9" s="5"/>
      <c r="D9" s="13">
        <f t="shared" si="0"/>
        <v>30000</v>
      </c>
      <c r="E9" s="20">
        <f t="shared" si="1"/>
        <v>5.2352171090450251E-3</v>
      </c>
      <c r="F9" s="7">
        <f t="shared" si="1"/>
        <v>2.8340295653347838E-3</v>
      </c>
      <c r="J9" s="6">
        <v>3.16228</v>
      </c>
      <c r="K9">
        <v>2.648E-2</v>
      </c>
      <c r="L9" s="6">
        <v>3.16228</v>
      </c>
      <c r="M9">
        <v>3.388E-2</v>
      </c>
      <c r="N9" s="6">
        <v>3.16228</v>
      </c>
      <c r="O9">
        <v>4.2900000000000001E-2</v>
      </c>
      <c r="P9" s="6"/>
      <c r="Q9" s="16"/>
      <c r="S9" s="6">
        <v>3.16228</v>
      </c>
      <c r="T9">
        <v>1.371E-2</v>
      </c>
      <c r="U9" s="6">
        <v>3.16228</v>
      </c>
      <c r="V9">
        <v>2.0570000000000001E-2</v>
      </c>
      <c r="W9" s="6">
        <v>3.16228</v>
      </c>
      <c r="X9">
        <v>3.1699999999999999E-2</v>
      </c>
      <c r="Y9" s="6">
        <v>3.16228</v>
      </c>
      <c r="Z9">
        <v>4.2900000000000001E-2</v>
      </c>
    </row>
    <row r="10" spans="1:26">
      <c r="A10" s="28" t="s">
        <v>21</v>
      </c>
      <c r="B10" s="1"/>
      <c r="D10" s="13">
        <f t="shared" si="0"/>
        <v>70000</v>
      </c>
      <c r="E10" s="20">
        <f t="shared" si="1"/>
        <v>5.9251677467123988E-3</v>
      </c>
      <c r="F10" s="7">
        <f t="shared" si="1"/>
        <v>3.2647993834707925E-3</v>
      </c>
      <c r="J10" s="6">
        <v>5.6234099999999998</v>
      </c>
      <c r="K10">
        <v>2.8000000000000001E-2</v>
      </c>
      <c r="L10" s="6">
        <v>5.6234099999999998</v>
      </c>
      <c r="M10">
        <v>3.6839999999999998E-2</v>
      </c>
      <c r="N10" s="6">
        <v>5.6234099999999998</v>
      </c>
      <c r="O10">
        <v>4.5620000000000001E-2</v>
      </c>
      <c r="P10" s="6"/>
      <c r="Q10" s="16"/>
      <c r="S10" s="6">
        <v>5.6234099999999998</v>
      </c>
      <c r="T10">
        <v>1.4630000000000001E-2</v>
      </c>
      <c r="U10" s="6">
        <v>5.6234099999999998</v>
      </c>
      <c r="V10">
        <v>2.128E-2</v>
      </c>
      <c r="W10" s="6">
        <v>5.6234099999999998</v>
      </c>
      <c r="X10">
        <v>3.415E-2</v>
      </c>
      <c r="Y10" s="6">
        <v>5.6234099999999998</v>
      </c>
      <c r="Z10">
        <v>4.5620000000000001E-2</v>
      </c>
    </row>
    <row r="11" spans="1:26">
      <c r="A11" s="29" t="s">
        <v>70</v>
      </c>
      <c r="B11" s="7">
        <v>60000000000</v>
      </c>
      <c r="D11" s="13">
        <f t="shared" si="0"/>
        <v>100000</v>
      </c>
      <c r="E11" s="20">
        <f t="shared" si="1"/>
        <v>6.2463581536838526E-3</v>
      </c>
      <c r="F11" s="7">
        <f t="shared" si="1"/>
        <v>3.4651746378505425E-3</v>
      </c>
      <c r="J11" s="6">
        <v>10</v>
      </c>
      <c r="K11">
        <v>2.8570000000000002E-2</v>
      </c>
      <c r="L11" s="6">
        <v>10</v>
      </c>
      <c r="M11">
        <v>3.8929999999999999E-2</v>
      </c>
      <c r="N11" s="6">
        <v>10</v>
      </c>
      <c r="O11">
        <v>4.7809999999999998E-2</v>
      </c>
      <c r="P11" s="6"/>
      <c r="Q11" s="16"/>
      <c r="S11" s="6">
        <v>10</v>
      </c>
      <c r="T11">
        <v>1.5339999999999999E-2</v>
      </c>
      <c r="U11" s="6">
        <v>10</v>
      </c>
      <c r="V11">
        <v>2.282E-2</v>
      </c>
      <c r="W11" s="6">
        <v>10</v>
      </c>
      <c r="X11">
        <v>3.6319999999999998E-2</v>
      </c>
      <c r="Y11" s="6">
        <v>10</v>
      </c>
      <c r="Z11">
        <v>4.7809999999999998E-2</v>
      </c>
    </row>
    <row r="12" spans="1:26">
      <c r="A12" s="29" t="s">
        <v>73</v>
      </c>
      <c r="B12" s="7">
        <v>11500000000</v>
      </c>
      <c r="D12" s="13">
        <f t="shared" si="0"/>
        <v>300000</v>
      </c>
      <c r="E12" s="20">
        <f t="shared" si="1"/>
        <v>7.3661946125577861E-3</v>
      </c>
      <c r="F12" s="7">
        <f t="shared" si="1"/>
        <v>4.1629805001398889E-3</v>
      </c>
      <c r="J12" s="6">
        <v>17.782789999999999</v>
      </c>
      <c r="K12">
        <v>3.04E-2</v>
      </c>
      <c r="L12" s="6">
        <v>17.782789999999999</v>
      </c>
      <c r="M12">
        <v>4.1009999999999998E-2</v>
      </c>
      <c r="N12" s="6">
        <v>17.782789999999999</v>
      </c>
      <c r="O12">
        <v>5.1290000000000002E-2</v>
      </c>
      <c r="P12" s="6"/>
      <c r="Q12" s="16"/>
      <c r="S12" s="6">
        <v>17.782789999999999</v>
      </c>
      <c r="T12">
        <v>1.602E-2</v>
      </c>
      <c r="U12" s="6">
        <v>17.782789999999999</v>
      </c>
      <c r="V12">
        <v>2.487E-2</v>
      </c>
      <c r="W12" s="6">
        <v>17.782789999999999</v>
      </c>
      <c r="X12">
        <v>3.857E-2</v>
      </c>
      <c r="Y12" s="6">
        <v>17.782789999999999</v>
      </c>
      <c r="Z12">
        <v>5.1290000000000002E-2</v>
      </c>
    </row>
    <row r="13" spans="1:26">
      <c r="A13" s="29" t="s">
        <v>72</v>
      </c>
      <c r="B13" s="2">
        <v>4.2</v>
      </c>
      <c r="D13" s="13">
        <f t="shared" si="0"/>
        <v>700000</v>
      </c>
      <c r="E13" s="20">
        <f t="shared" si="1"/>
        <v>8.3834320161318976E-3</v>
      </c>
      <c r="F13" s="7">
        <f t="shared" si="1"/>
        <v>4.7957496056157426E-3</v>
      </c>
      <c r="J13" s="6">
        <v>31.622779999999999</v>
      </c>
      <c r="K13">
        <v>3.2550000000000003E-2</v>
      </c>
      <c r="L13" s="6">
        <v>31.622779999999999</v>
      </c>
      <c r="M13">
        <v>4.41E-2</v>
      </c>
      <c r="N13" s="6">
        <v>31.622779999999999</v>
      </c>
      <c r="O13">
        <v>5.4469999999999998E-2</v>
      </c>
      <c r="P13" s="6"/>
      <c r="Q13" s="16"/>
      <c r="S13" s="6">
        <v>31.622779999999999</v>
      </c>
      <c r="T13">
        <v>1.7409999999999998E-2</v>
      </c>
      <c r="U13" s="6">
        <v>31.622779999999999</v>
      </c>
      <c r="V13">
        <v>2.639E-2</v>
      </c>
      <c r="W13" s="6">
        <v>31.622779999999999</v>
      </c>
      <c r="X13">
        <v>4.163E-2</v>
      </c>
      <c r="Y13" s="6">
        <v>31.622779999999999</v>
      </c>
      <c r="Z13">
        <v>5.4469999999999998E-2</v>
      </c>
    </row>
    <row r="14" spans="1:26" ht="15.75" thickBot="1">
      <c r="A14" s="30" t="s">
        <v>71</v>
      </c>
      <c r="B14" s="4">
        <v>0.17499999999999999</v>
      </c>
      <c r="D14" s="13">
        <f t="shared" si="0"/>
        <v>1000000</v>
      </c>
      <c r="E14" s="20">
        <f t="shared" si="1"/>
        <v>8.8571916612152704E-3</v>
      </c>
      <c r="F14" s="7">
        <f t="shared" si="1"/>
        <v>5.0900860821637296E-3</v>
      </c>
      <c r="J14" s="6">
        <v>56.23413</v>
      </c>
      <c r="K14">
        <v>3.4750000000000003E-2</v>
      </c>
      <c r="L14" s="6">
        <v>56.23413</v>
      </c>
      <c r="M14">
        <v>4.5400000000000003E-2</v>
      </c>
      <c r="N14" s="6">
        <v>56.23413</v>
      </c>
      <c r="O14">
        <v>5.8380000000000001E-2</v>
      </c>
      <c r="P14" s="6"/>
      <c r="Q14" s="16"/>
      <c r="S14" s="6">
        <v>56.23413</v>
      </c>
      <c r="T14">
        <v>1.8870000000000001E-2</v>
      </c>
      <c r="U14" s="6">
        <v>56.23413</v>
      </c>
      <c r="V14">
        <v>2.8369999999999999E-2</v>
      </c>
      <c r="W14" s="6">
        <v>56.23413</v>
      </c>
      <c r="X14">
        <v>4.4760000000000001E-2</v>
      </c>
      <c r="Y14" s="6">
        <v>56.23413</v>
      </c>
      <c r="Z14">
        <v>5.8380000000000001E-2</v>
      </c>
    </row>
    <row r="15" spans="1:26" ht="15.75" thickBot="1">
      <c r="D15" s="13">
        <f t="shared" si="0"/>
        <v>3000000</v>
      </c>
      <c r="E15" s="20">
        <f t="shared" si="1"/>
        <v>1.0510017015262765E-2</v>
      </c>
      <c r="F15" s="7">
        <f t="shared" si="1"/>
        <v>6.1151114499744912E-3</v>
      </c>
      <c r="J15" s="6">
        <v>100</v>
      </c>
      <c r="K15">
        <v>3.7470000000000003E-2</v>
      </c>
      <c r="L15" s="6">
        <v>100</v>
      </c>
      <c r="M15">
        <v>4.7600000000000003E-2</v>
      </c>
      <c r="N15" s="6">
        <v>100</v>
      </c>
      <c r="O15">
        <v>6.1740000000000003E-2</v>
      </c>
      <c r="P15" s="6"/>
      <c r="Q15" s="16"/>
      <c r="S15" s="6">
        <v>100</v>
      </c>
      <c r="T15">
        <v>1.9130000000000001E-2</v>
      </c>
      <c r="U15" s="6">
        <v>100</v>
      </c>
      <c r="V15">
        <v>3.0249999999999999E-2</v>
      </c>
      <c r="W15" s="6">
        <v>100</v>
      </c>
      <c r="X15">
        <v>4.6879999999999998E-2</v>
      </c>
      <c r="Y15" s="6">
        <v>100</v>
      </c>
      <c r="Z15">
        <v>6.1740000000000003E-2</v>
      </c>
    </row>
    <row r="16" spans="1:26">
      <c r="A16" s="9" t="s">
        <v>22</v>
      </c>
      <c r="B16" s="1"/>
      <c r="D16" s="13">
        <f t="shared" si="0"/>
        <v>7000000</v>
      </c>
      <c r="E16" s="20">
        <f t="shared" si="1"/>
        <v>1.2012852881575218E-2</v>
      </c>
      <c r="F16" s="7">
        <f t="shared" si="1"/>
        <v>7.0446026166891759E-3</v>
      </c>
      <c r="J16" s="6">
        <v>177.82794000000001</v>
      </c>
      <c r="K16">
        <v>4.0160000000000001E-2</v>
      </c>
      <c r="L16" s="6">
        <v>177.82794000000001</v>
      </c>
      <c r="M16">
        <v>5.4100000000000002E-2</v>
      </c>
      <c r="N16" s="6">
        <v>177.82794000000001</v>
      </c>
      <c r="O16">
        <v>6.5189999999999998E-2</v>
      </c>
      <c r="P16" s="6"/>
      <c r="Q16" s="16"/>
      <c r="S16" s="6">
        <v>177.82794000000001</v>
      </c>
      <c r="T16">
        <v>2.043E-2</v>
      </c>
      <c r="U16" s="6">
        <v>177.82794000000001</v>
      </c>
      <c r="V16">
        <v>3.1789999999999999E-2</v>
      </c>
      <c r="W16" s="6">
        <v>177.82794000000001</v>
      </c>
      <c r="X16">
        <v>4.9680000000000002E-2</v>
      </c>
      <c r="Y16" s="6">
        <v>177.82794000000001</v>
      </c>
      <c r="Z16">
        <v>6.5189999999999998E-2</v>
      </c>
    </row>
    <row r="17" spans="1:40">
      <c r="A17" s="6" t="s">
        <v>26</v>
      </c>
      <c r="B17" s="7">
        <v>3100000000000</v>
      </c>
      <c r="D17" s="13">
        <f t="shared" si="0"/>
        <v>10000000</v>
      </c>
      <c r="E17" s="20">
        <f t="shared" si="1"/>
        <v>1.2713246441048057E-2</v>
      </c>
      <c r="F17" s="7">
        <f t="shared" si="1"/>
        <v>7.4769612015596221E-3</v>
      </c>
      <c r="J17" s="6">
        <v>316.22777000000002</v>
      </c>
      <c r="K17">
        <v>4.1189999999999997E-2</v>
      </c>
      <c r="L17" s="6">
        <v>316.22777000000002</v>
      </c>
      <c r="M17">
        <v>5.8299999999999998E-2</v>
      </c>
      <c r="N17" s="6">
        <v>316.22777000000002</v>
      </c>
      <c r="O17">
        <v>6.9830000000000003E-2</v>
      </c>
      <c r="P17" s="6"/>
      <c r="Q17" s="16"/>
      <c r="S17" s="6">
        <v>316.22777000000002</v>
      </c>
      <c r="T17">
        <v>2.1270000000000001E-2</v>
      </c>
      <c r="U17" s="6">
        <v>316.22777000000002</v>
      </c>
      <c r="V17">
        <v>3.465E-2</v>
      </c>
      <c r="W17" s="6">
        <v>316.22777000000002</v>
      </c>
      <c r="X17">
        <v>5.3560000000000003E-2</v>
      </c>
      <c r="Y17" s="6">
        <v>316.22777000000002</v>
      </c>
      <c r="Z17">
        <v>6.9830000000000003E-2</v>
      </c>
    </row>
    <row r="18" spans="1:40">
      <c r="A18" s="6" t="s">
        <v>27</v>
      </c>
      <c r="B18" s="2">
        <v>0.2</v>
      </c>
      <c r="D18" s="13">
        <f t="shared" si="0"/>
        <v>30000000</v>
      </c>
      <c r="E18" s="20">
        <f t="shared" si="1"/>
        <v>1.5159138226719531E-2</v>
      </c>
      <c r="F18" s="7">
        <f t="shared" si="1"/>
        <v>8.9826478995884123E-3</v>
      </c>
      <c r="J18" s="6">
        <v>562.34132999999997</v>
      </c>
      <c r="K18">
        <v>4.3110000000000002E-2</v>
      </c>
      <c r="L18" s="6">
        <v>562.34132999999997</v>
      </c>
      <c r="M18">
        <v>6.2050000000000001E-2</v>
      </c>
      <c r="N18" s="6">
        <v>562.34132999999997</v>
      </c>
      <c r="O18">
        <v>7.331E-2</v>
      </c>
      <c r="P18" s="6"/>
      <c r="Q18" s="16"/>
      <c r="S18" s="6">
        <v>562.34132999999997</v>
      </c>
      <c r="T18">
        <v>2.2509999999999999E-2</v>
      </c>
      <c r="U18" s="6">
        <v>562.34132999999997</v>
      </c>
      <c r="V18">
        <v>3.5999999999999997E-2</v>
      </c>
      <c r="W18" s="6">
        <v>562.34132999999997</v>
      </c>
      <c r="X18">
        <v>5.5919999999999997E-2</v>
      </c>
      <c r="Y18" s="6">
        <v>562.34132999999997</v>
      </c>
      <c r="Z18">
        <v>7.331E-2</v>
      </c>
    </row>
    <row r="19" spans="1:40">
      <c r="A19" s="6" t="s">
        <v>28</v>
      </c>
      <c r="B19" s="2">
        <v>0.57999999999999996</v>
      </c>
      <c r="D19" s="13">
        <f t="shared" si="0"/>
        <v>70000000</v>
      </c>
      <c r="E19" s="20">
        <f t="shared" si="1"/>
        <v>1.7386351846899916E-2</v>
      </c>
      <c r="F19" s="7">
        <f t="shared" si="1"/>
        <v>1.0348001899213474E-2</v>
      </c>
      <c r="J19" s="6">
        <v>961.33309999999994</v>
      </c>
      <c r="K19">
        <v>4.7289999999999999E-2</v>
      </c>
      <c r="L19" s="6">
        <v>961.33309999999994</v>
      </c>
      <c r="M19">
        <v>6.4380000000000007E-2</v>
      </c>
      <c r="N19" s="6">
        <v>961.33309999999994</v>
      </c>
      <c r="O19">
        <v>8.0670000000000006E-2</v>
      </c>
      <c r="P19" s="6"/>
      <c r="Q19" s="16"/>
      <c r="S19" s="6">
        <v>961.33309999999994</v>
      </c>
      <c r="T19">
        <v>2.4629999999999999E-2</v>
      </c>
      <c r="U19" s="6">
        <v>961.33309999999994</v>
      </c>
      <c r="V19">
        <v>3.984E-2</v>
      </c>
      <c r="W19" s="6">
        <v>961.33309999999994</v>
      </c>
      <c r="X19">
        <v>5.8180000000000003E-2</v>
      </c>
      <c r="Y19" s="6">
        <v>961.33309999999994</v>
      </c>
      <c r="Z19">
        <v>8.0670000000000006E-2</v>
      </c>
    </row>
    <row r="20" spans="1:40">
      <c r="A20" s="6" t="s">
        <v>29</v>
      </c>
      <c r="B20" s="2">
        <v>0.03</v>
      </c>
      <c r="D20" s="13">
        <f t="shared" si="0"/>
        <v>100000000</v>
      </c>
      <c r="E20" s="20">
        <f t="shared" si="1"/>
        <v>1.8425419747011881E-2</v>
      </c>
      <c r="F20" s="7">
        <f t="shared" si="1"/>
        <v>1.0983104785894591E-2</v>
      </c>
      <c r="J20" s="6"/>
      <c r="K20" s="2"/>
      <c r="L20" s="6"/>
      <c r="M20" s="2"/>
      <c r="N20" s="6"/>
      <c r="O20" s="2"/>
      <c r="P20" s="6"/>
      <c r="Q20" s="2"/>
      <c r="S20" s="6"/>
      <c r="T20" s="2"/>
      <c r="U20" s="6"/>
      <c r="V20" s="2"/>
      <c r="W20" s="6"/>
      <c r="X20" s="2"/>
      <c r="Y20" s="6"/>
      <c r="Z20" s="2"/>
    </row>
    <row r="21" spans="1:40" ht="15.75" thickBot="1">
      <c r="A21" s="6" t="s">
        <v>30</v>
      </c>
      <c r="B21" s="2">
        <v>0.15</v>
      </c>
      <c r="D21" s="14">
        <f t="shared" si="0"/>
        <v>300000000</v>
      </c>
      <c r="E21" s="21">
        <f t="shared" si="1"/>
        <v>2.2059458904059262E-2</v>
      </c>
      <c r="F21" s="19">
        <f t="shared" si="1"/>
        <v>1.3194847542527911E-2</v>
      </c>
      <c r="J21" s="6"/>
      <c r="K21" s="2"/>
      <c r="L21" s="6"/>
      <c r="M21" s="2"/>
      <c r="N21" s="6"/>
      <c r="O21" s="2"/>
      <c r="P21" s="6"/>
      <c r="Q21" s="2"/>
      <c r="S21" s="6"/>
      <c r="T21" s="2"/>
      <c r="U21" s="6"/>
      <c r="V21" s="2"/>
      <c r="W21" s="6"/>
      <c r="X21" s="2"/>
      <c r="Y21" s="6"/>
      <c r="Z21" s="2"/>
    </row>
    <row r="22" spans="1:40">
      <c r="A22" s="6" t="s">
        <v>23</v>
      </c>
      <c r="B22" s="2">
        <v>9</v>
      </c>
      <c r="J22" s="6"/>
      <c r="K22" s="2"/>
      <c r="L22" s="6"/>
      <c r="M22" s="2"/>
      <c r="N22" s="6"/>
      <c r="O22" s="2"/>
      <c r="P22" s="6"/>
      <c r="Q22" s="2"/>
      <c r="S22" s="6"/>
      <c r="T22" s="2"/>
      <c r="U22" s="6"/>
      <c r="V22" s="2"/>
      <c r="W22" s="6"/>
      <c r="X22" s="2"/>
      <c r="Y22" s="6"/>
      <c r="Z22" s="2"/>
    </row>
    <row r="23" spans="1:40">
      <c r="A23" s="6" t="s">
        <v>25</v>
      </c>
      <c r="B23" s="7">
        <v>5000000000000</v>
      </c>
      <c r="J23" s="6"/>
      <c r="K23" s="2"/>
      <c r="L23" s="6"/>
      <c r="M23" s="2"/>
      <c r="N23" s="6"/>
      <c r="O23" s="2"/>
      <c r="P23" s="6"/>
      <c r="Q23" s="2"/>
      <c r="S23" s="6"/>
      <c r="T23" s="2"/>
      <c r="U23" s="6"/>
      <c r="V23" s="2"/>
      <c r="W23" s="6"/>
      <c r="X23" s="2"/>
      <c r="Y23" s="6"/>
      <c r="Z23" s="2"/>
    </row>
    <row r="24" spans="1:40" ht="15.75" thickBot="1">
      <c r="A24" s="6" t="s">
        <v>24</v>
      </c>
      <c r="B24" s="2">
        <v>0.36</v>
      </c>
      <c r="J24" s="6"/>
      <c r="K24" s="2"/>
      <c r="L24" s="6"/>
      <c r="M24" s="2"/>
      <c r="N24" s="6"/>
      <c r="O24" s="2"/>
      <c r="P24" s="6"/>
      <c r="Q24" s="2"/>
      <c r="S24" s="6"/>
      <c r="T24" s="2"/>
      <c r="U24" s="6"/>
      <c r="V24" s="2"/>
      <c r="W24" s="6"/>
      <c r="X24" s="2"/>
      <c r="Y24" s="6"/>
      <c r="Z24" s="2"/>
    </row>
    <row r="25" spans="1:40">
      <c r="A25" s="11"/>
      <c r="B25" s="12"/>
      <c r="C25" s="12"/>
      <c r="D25" s="12" t="s">
        <v>74</v>
      </c>
      <c r="E25" s="18">
        <f>B26*B11</f>
        <v>4.3389830508474576E-3</v>
      </c>
      <c r="J25" s="6"/>
      <c r="K25" s="2"/>
      <c r="L25" s="6"/>
      <c r="M25" s="2"/>
      <c r="N25" s="6"/>
      <c r="O25" s="2"/>
      <c r="P25" s="6"/>
      <c r="Q25" s="2"/>
      <c r="S25" s="6"/>
      <c r="T25" s="2"/>
      <c r="U25" s="6"/>
      <c r="V25" s="2"/>
      <c r="W25" s="6"/>
      <c r="X25" s="2"/>
      <c r="Y25" s="6"/>
      <c r="Z25" s="2"/>
    </row>
    <row r="26" spans="1:40">
      <c r="A26" s="6" t="s">
        <v>1</v>
      </c>
      <c r="B26" s="5">
        <f>1.6E-19/(3.9*0.0000000000000885/((B4+B5)*0.0000001))</f>
        <v>7.2316384180790962E-14</v>
      </c>
      <c r="C26" s="5"/>
      <c r="D26" s="5" t="s">
        <v>75</v>
      </c>
      <c r="E26" s="7">
        <f>B26*B12</f>
        <v>8.3163841807909608E-4</v>
      </c>
      <c r="J26" s="6"/>
      <c r="K26" s="2"/>
      <c r="L26" s="6"/>
      <c r="M26" s="2"/>
      <c r="N26" s="6"/>
      <c r="O26" s="2"/>
      <c r="P26" s="6"/>
      <c r="Q26" s="2"/>
      <c r="S26" s="6"/>
      <c r="T26" s="2"/>
      <c r="U26" s="6"/>
      <c r="V26" s="2"/>
      <c r="W26" s="6"/>
      <c r="X26" s="2"/>
      <c r="Y26" s="6"/>
      <c r="Z26" s="2"/>
    </row>
    <row r="27" spans="1:40" ht="15.75" thickBot="1">
      <c r="A27" s="3" t="s">
        <v>66</v>
      </c>
      <c r="B27" s="15">
        <f>0.67*(B14-B18)+B19/6</f>
        <v>7.991666666666665E-2</v>
      </c>
      <c r="C27" s="15"/>
      <c r="D27" s="15" t="s">
        <v>76</v>
      </c>
      <c r="E27" s="19">
        <f>B26*B17</f>
        <v>0.22418079096045199</v>
      </c>
      <c r="J27" s="6"/>
      <c r="K27" s="2"/>
      <c r="L27" s="6"/>
      <c r="M27" s="2"/>
      <c r="N27" s="6"/>
      <c r="O27" s="2"/>
      <c r="P27" s="6"/>
      <c r="Q27" s="2"/>
      <c r="S27" s="6"/>
      <c r="T27" s="2"/>
      <c r="U27" s="6"/>
      <c r="V27" s="2"/>
      <c r="W27" s="6"/>
      <c r="X27" s="2"/>
      <c r="Y27" s="6"/>
      <c r="Z27" s="2"/>
    </row>
    <row r="28" spans="1:40">
      <c r="J28" s="6"/>
      <c r="K28" s="2"/>
      <c r="L28" s="6"/>
      <c r="M28" s="2"/>
      <c r="N28" s="6"/>
      <c r="O28" s="2"/>
      <c r="P28" s="6"/>
      <c r="Q28" s="2"/>
      <c r="S28" s="6"/>
      <c r="T28" s="2"/>
      <c r="U28" s="6"/>
      <c r="V28" s="2"/>
      <c r="W28" s="6"/>
      <c r="X28" s="2"/>
      <c r="Y28" s="6"/>
      <c r="Z28" s="2"/>
    </row>
    <row r="29" spans="1:40" ht="15.75" thickBot="1">
      <c r="J29" s="3"/>
      <c r="K29" s="4"/>
      <c r="L29" s="6"/>
      <c r="M29" s="2"/>
      <c r="N29" s="6"/>
      <c r="O29" s="2"/>
      <c r="P29" s="6"/>
      <c r="Q29" s="2"/>
      <c r="S29" s="6"/>
      <c r="T29" s="2"/>
      <c r="U29" s="6"/>
      <c r="V29" s="2"/>
      <c r="W29" s="6"/>
      <c r="X29" s="2"/>
      <c r="Y29" s="6"/>
      <c r="Z29" s="2"/>
      <c r="AI29" s="17" t="s">
        <v>77</v>
      </c>
    </row>
    <row r="30" spans="1:40" ht="15.75" thickBot="1">
      <c r="A30" s="11" t="s">
        <v>31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"/>
      <c r="AI30" s="11" t="s">
        <v>0</v>
      </c>
      <c r="AJ30" s="12" t="s">
        <v>74</v>
      </c>
      <c r="AK30" s="12" t="s">
        <v>75</v>
      </c>
      <c r="AL30" s="12" t="s">
        <v>76</v>
      </c>
      <c r="AM30" s="12" t="s">
        <v>78</v>
      </c>
      <c r="AN30" s="1" t="s">
        <v>79</v>
      </c>
    </row>
    <row r="31" spans="1:40">
      <c r="A31" s="6" t="s">
        <v>4</v>
      </c>
      <c r="B31" s="11" t="s">
        <v>34</v>
      </c>
      <c r="C31" s="12" t="s">
        <v>35</v>
      </c>
      <c r="D31" s="12" t="s">
        <v>36</v>
      </c>
      <c r="E31" s="1" t="s">
        <v>37</v>
      </c>
      <c r="F31" s="11" t="s">
        <v>38</v>
      </c>
      <c r="G31" s="12" t="s">
        <v>40</v>
      </c>
      <c r="H31" s="12" t="s">
        <v>39</v>
      </c>
      <c r="I31" s="1" t="s">
        <v>41</v>
      </c>
      <c r="J31" s="11" t="s">
        <v>42</v>
      </c>
      <c r="K31" s="12" t="s">
        <v>44</v>
      </c>
      <c r="L31" s="12" t="s">
        <v>43</v>
      </c>
      <c r="M31" s="1" t="s">
        <v>45</v>
      </c>
      <c r="N31" s="11" t="s">
        <v>46</v>
      </c>
      <c r="O31" s="12" t="s">
        <v>48</v>
      </c>
      <c r="P31" s="12" t="s">
        <v>47</v>
      </c>
      <c r="Q31" s="1" t="s">
        <v>49</v>
      </c>
      <c r="R31" s="11" t="s">
        <v>50</v>
      </c>
      <c r="S31" s="12" t="s">
        <v>51</v>
      </c>
      <c r="T31" s="12" t="s">
        <v>52</v>
      </c>
      <c r="U31" s="1" t="s">
        <v>53</v>
      </c>
      <c r="V31" s="11" t="s">
        <v>54</v>
      </c>
      <c r="W31" s="12" t="s">
        <v>55</v>
      </c>
      <c r="X31" s="12" t="s">
        <v>56</v>
      </c>
      <c r="Y31" s="1" t="s">
        <v>57</v>
      </c>
      <c r="Z31" s="11" t="s">
        <v>58</v>
      </c>
      <c r="AA31" s="12" t="s">
        <v>59</v>
      </c>
      <c r="AB31" s="12" t="s">
        <v>60</v>
      </c>
      <c r="AC31" s="1" t="s">
        <v>61</v>
      </c>
      <c r="AD31" s="11" t="s">
        <v>62</v>
      </c>
      <c r="AE31" s="12" t="s">
        <v>63</v>
      </c>
      <c r="AF31" s="12" t="s">
        <v>64</v>
      </c>
      <c r="AG31" s="1" t="s">
        <v>65</v>
      </c>
      <c r="AI31" s="6"/>
      <c r="AJ31" s="5"/>
      <c r="AK31" s="5"/>
      <c r="AL31" s="5"/>
      <c r="AM31" s="5"/>
      <c r="AN31" s="2"/>
    </row>
    <row r="32" spans="1:40">
      <c r="A32" s="6" t="s">
        <v>33</v>
      </c>
      <c r="B32" s="6">
        <f>K4/(B4+B5)*B4</f>
        <v>2.5</v>
      </c>
      <c r="C32" s="5">
        <f>B32</f>
        <v>2.5</v>
      </c>
      <c r="D32" s="5">
        <f>B32</f>
        <v>2.5</v>
      </c>
      <c r="E32" s="2"/>
      <c r="F32" s="6">
        <f>M4/(B4+B5)*B4</f>
        <v>2.5</v>
      </c>
      <c r="G32" s="5">
        <f>F32</f>
        <v>2.5</v>
      </c>
      <c r="H32" s="5">
        <f>F32</f>
        <v>2.5</v>
      </c>
      <c r="I32" s="2"/>
      <c r="J32" s="6">
        <f>O4/(B4+B5)*B4</f>
        <v>2.5</v>
      </c>
      <c r="K32" s="5">
        <f>J32</f>
        <v>2.5</v>
      </c>
      <c r="L32" s="5">
        <f>J32</f>
        <v>2.5</v>
      </c>
      <c r="M32" s="2"/>
      <c r="N32" s="6">
        <f>Q4/(B4+B5)*B4</f>
        <v>2.5</v>
      </c>
      <c r="O32" s="5">
        <f>N32</f>
        <v>2.5</v>
      </c>
      <c r="P32" s="5">
        <f>N32</f>
        <v>2.5</v>
      </c>
      <c r="Q32" s="2"/>
      <c r="R32" s="6">
        <f>T4/(B4+B5)*B4</f>
        <v>1.9</v>
      </c>
      <c r="S32" s="5">
        <f>R32</f>
        <v>1.9</v>
      </c>
      <c r="T32" s="5">
        <f>R32</f>
        <v>1.9</v>
      </c>
      <c r="U32" s="2"/>
      <c r="V32" s="6">
        <f>V4/(B4+B5)*B4</f>
        <v>2.1</v>
      </c>
      <c r="W32" s="5">
        <f>V32</f>
        <v>2.1</v>
      </c>
      <c r="X32" s="5">
        <f>V32</f>
        <v>2.1</v>
      </c>
      <c r="Y32" s="2"/>
      <c r="Z32" s="6">
        <f>X4/(B4+B5)*B4</f>
        <v>2.2999999999999998</v>
      </c>
      <c r="AA32" s="5">
        <f>Z32</f>
        <v>2.2999999999999998</v>
      </c>
      <c r="AB32" s="5">
        <f>Z32</f>
        <v>2.2999999999999998</v>
      </c>
      <c r="AC32" s="2"/>
      <c r="AD32" s="6">
        <f>Z4/(B4+B5)*B4</f>
        <v>2.5</v>
      </c>
      <c r="AE32" s="5">
        <f>AD32</f>
        <v>2.5</v>
      </c>
      <c r="AF32" s="5">
        <f>AD32</f>
        <v>2.5</v>
      </c>
      <c r="AG32" s="2"/>
      <c r="AI32" s="6"/>
      <c r="AJ32" s="5">
        <f>B6/(B4+B5)*B4</f>
        <v>1.2</v>
      </c>
      <c r="AK32" s="5">
        <f>AJ32</f>
        <v>1.2</v>
      </c>
      <c r="AL32" s="5">
        <f>AJ32</f>
        <v>1.2</v>
      </c>
      <c r="AM32" s="5"/>
      <c r="AN32" s="2"/>
    </row>
    <row r="33" spans="1:40">
      <c r="A33" s="6" t="s">
        <v>32</v>
      </c>
      <c r="B33" s="6">
        <f>1/((K5+273)*0.0259/300)</f>
        <v>35.314059704303602</v>
      </c>
      <c r="C33" s="5">
        <f>B33</f>
        <v>35.314059704303602</v>
      </c>
      <c r="D33" s="5">
        <f>B33</f>
        <v>35.314059704303602</v>
      </c>
      <c r="E33" s="2"/>
      <c r="F33" s="6">
        <f>1/((M5+273)*0.0259/300)</f>
        <v>32.354780958132913</v>
      </c>
      <c r="G33" s="5">
        <f>F33</f>
        <v>32.354780958132913</v>
      </c>
      <c r="H33" s="5">
        <f>F33</f>
        <v>32.354780958132913</v>
      </c>
      <c r="I33" s="2"/>
      <c r="J33" s="6">
        <f>1/((O5+273)*0.0259/300)</f>
        <v>29.103044178421065</v>
      </c>
      <c r="K33" s="5">
        <f>J33</f>
        <v>29.103044178421065</v>
      </c>
      <c r="L33" s="5">
        <f>J33</f>
        <v>29.103044178421065</v>
      </c>
      <c r="M33" s="2"/>
      <c r="N33" s="6">
        <f>1/((Q5+273)*0.0259/300)</f>
        <v>25.854936569222282</v>
      </c>
      <c r="O33" s="5">
        <f>N33</f>
        <v>25.854936569222282</v>
      </c>
      <c r="P33" s="5">
        <f>N33</f>
        <v>25.854936569222282</v>
      </c>
      <c r="Q33" s="2"/>
      <c r="R33" s="6">
        <f>1/((T5+273)*0.0259/300)</f>
        <v>29.103044178421065</v>
      </c>
      <c r="S33" s="5">
        <f>R33</f>
        <v>29.103044178421065</v>
      </c>
      <c r="T33" s="5">
        <f>R33</f>
        <v>29.103044178421065</v>
      </c>
      <c r="U33" s="2"/>
      <c r="V33" s="6">
        <f>1/((V5+273)*0.0259/300)</f>
        <v>29.103044178421065</v>
      </c>
      <c r="W33" s="5">
        <f>V33</f>
        <v>29.103044178421065</v>
      </c>
      <c r="X33" s="5">
        <f>V33</f>
        <v>29.103044178421065</v>
      </c>
      <c r="Y33" s="2"/>
      <c r="Z33" s="6">
        <f>1/((X5+273)*0.0259/300)</f>
        <v>29.103044178421065</v>
      </c>
      <c r="AA33" s="5">
        <f>Z33</f>
        <v>29.103044178421065</v>
      </c>
      <c r="AB33" s="5">
        <f>Z33</f>
        <v>29.103044178421065</v>
      </c>
      <c r="AC33" s="2"/>
      <c r="AD33" s="6">
        <f>1/((Z5+273)*0.0259/300)</f>
        <v>29.103044178421065</v>
      </c>
      <c r="AE33" s="5">
        <f>AD33</f>
        <v>29.103044178421065</v>
      </c>
      <c r="AF33" s="5">
        <f>AD33</f>
        <v>29.103044178421065</v>
      </c>
      <c r="AG33" s="2"/>
      <c r="AI33" s="6"/>
      <c r="AJ33" s="5">
        <f>1/((B7+273)*0.0259/300)</f>
        <v>30.642887785744925</v>
      </c>
      <c r="AK33" s="5">
        <f>AJ33</f>
        <v>30.642887785744925</v>
      </c>
      <c r="AL33" s="5">
        <f>AJ33</f>
        <v>30.642887785744925</v>
      </c>
      <c r="AM33" s="5"/>
      <c r="AN33" s="2"/>
    </row>
    <row r="34" spans="1:40">
      <c r="A34" s="6"/>
      <c r="B34" s="6"/>
      <c r="C34" s="5"/>
      <c r="D34" s="5"/>
      <c r="E34" s="2"/>
      <c r="F34" s="6"/>
      <c r="G34" s="5"/>
      <c r="H34" s="5"/>
      <c r="I34" s="2"/>
      <c r="J34" s="6"/>
      <c r="K34" s="5"/>
      <c r="L34" s="5"/>
      <c r="M34" s="2"/>
      <c r="N34" s="6"/>
      <c r="O34" s="5"/>
      <c r="P34" s="5"/>
      <c r="Q34" s="2"/>
      <c r="R34" s="6"/>
      <c r="S34" s="5"/>
      <c r="T34" s="5"/>
      <c r="U34" s="2"/>
      <c r="V34" s="6"/>
      <c r="W34" s="5"/>
      <c r="X34" s="5"/>
      <c r="Y34" s="2"/>
      <c r="Z34" s="6"/>
      <c r="AA34" s="5"/>
      <c r="AB34" s="5"/>
      <c r="AC34" s="2"/>
      <c r="AD34" s="6"/>
      <c r="AE34" s="5"/>
      <c r="AF34" s="5"/>
      <c r="AG34" s="2"/>
      <c r="AI34" s="6"/>
      <c r="AJ34" s="5"/>
      <c r="AK34" s="5"/>
      <c r="AL34" s="5"/>
      <c r="AM34" s="5"/>
      <c r="AN34" s="2"/>
    </row>
    <row r="35" spans="1:40">
      <c r="A35" s="6"/>
      <c r="B35" s="6">
        <f>E25*(B32^B13)*EXP(-B27*B33)</f>
        <v>1.2108154320473173E-2</v>
      </c>
      <c r="C35" s="5">
        <f>E26*(C32^B13)*EXP(-B20*C33)</f>
        <v>1.3526378696923618E-2</v>
      </c>
      <c r="D35" s="5">
        <f>B23*(D32^(-B22/B24))*EXP(B21*D33/B24)</f>
        <v>1382808309.2105155</v>
      </c>
      <c r="E35" s="2"/>
      <c r="F35" s="6">
        <f>E25*(F32^B13)*EXP(-B27*F33)</f>
        <v>1.5338635316162053E-2</v>
      </c>
      <c r="G35" s="5">
        <f>E26*(G32^B13)*EXP(-B20*G33)</f>
        <v>1.4782146261011441E-2</v>
      </c>
      <c r="H35" s="5">
        <f>B23*(H32^(-B22/B24))*EXP(B21*H33/B24)</f>
        <v>402960646.61531383</v>
      </c>
      <c r="I35" s="2"/>
      <c r="J35" s="6">
        <f>E25*(J32^B13)*EXP(-B27*J33)</f>
        <v>1.9890511199205822E-2</v>
      </c>
      <c r="K35" s="5">
        <f>E26*(K32^B13)*EXP(-B20*K33)</f>
        <v>1.6296856268360898E-2</v>
      </c>
      <c r="L35" s="5">
        <f>B23*(L32^(-B22/B24))*EXP(B21*L33/B24)</f>
        <v>103954009.10821877</v>
      </c>
      <c r="M35" s="2"/>
      <c r="N35" s="6">
        <f>E25*(N32^B13)*EXP(-B27*N33)</f>
        <v>2.5785716818834018E-2</v>
      </c>
      <c r="O35" s="5">
        <f>E26*(O32^B13)*EXP(-B20*O33)</f>
        <v>1.7964820888949077E-2</v>
      </c>
      <c r="P35" s="5">
        <f>B23*(P32^(-B22/B24))*EXP(B21*P33/B24)</f>
        <v>26858179.480835561</v>
      </c>
      <c r="Q35" s="2"/>
      <c r="R35" s="6">
        <f>E25*(R32^B13)*EXP(-B27*R33)</f>
        <v>6.2814952037211465E-3</v>
      </c>
      <c r="S35" s="5">
        <f>E26*(S32^B13)*EXP(-B20*S33)</f>
        <v>5.1466060102833963E-3</v>
      </c>
      <c r="T35" s="5">
        <f>B23*(T32^(-B22/B24))*EXP(B21*T33/B24)</f>
        <v>99197661932.259323</v>
      </c>
      <c r="U35" s="2"/>
      <c r="V35" s="6">
        <f>E25*(V32^B13)*EXP(-B27*V33)</f>
        <v>9.5635458953143657E-3</v>
      </c>
      <c r="W35" s="5">
        <f>E26*(W32^B13)*EXP(-B20*W33)</f>
        <v>7.8356826182543748E-3</v>
      </c>
      <c r="X35" s="5">
        <f>B23*(X32^(-B22/B24))*EXP(B21*X33/B24)</f>
        <v>8125668330.1973372</v>
      </c>
      <c r="Y35" s="2"/>
      <c r="Z35" s="6">
        <f>E25*(Z32^B13)*EXP(-B27*Z33)</f>
        <v>1.4013764655916226E-2</v>
      </c>
      <c r="AA35" s="5">
        <f>E26*(AA32^B13)*EXP(-B20*AA33)</f>
        <v>1.1481872239926211E-2</v>
      </c>
      <c r="AB35" s="5">
        <f>B23*(AB32^(-B22/B24))*EXP(B21*AB33/B24)</f>
        <v>835883128.3572377</v>
      </c>
      <c r="AC35" s="2"/>
      <c r="AD35" s="6">
        <f>E25*(AD32^B13)*EXP(-B27*AD33)</f>
        <v>1.9890511199205822E-2</v>
      </c>
      <c r="AE35" s="5">
        <f>E26*(AE32^B13)*EXP(-B20*AE33)</f>
        <v>1.6296856268360898E-2</v>
      </c>
      <c r="AF35" s="5">
        <f>B23*(AF32^(-B22/B24))*EXP(B21*AF33/B24)</f>
        <v>103954009.10821877</v>
      </c>
      <c r="AG35" s="2"/>
      <c r="AI35" s="6"/>
      <c r="AJ35" s="5">
        <f>E25*(AJ32^B13)*EXP(-B27*AJ33)</f>
        <v>8.0614882286336438E-4</v>
      </c>
      <c r="AK35" s="5">
        <f>E26*(AK32^B13)*EXP(-B20*AK33)</f>
        <v>7.1327116070943265E-4</v>
      </c>
      <c r="AL35" s="5">
        <f>B23*(AL32^(-B22/B24))*EXP(B21*AL33/B24)</f>
        <v>1.8384604902817032E+16</v>
      </c>
      <c r="AM35" s="5"/>
      <c r="AN35" s="2">
        <v>0.5</v>
      </c>
    </row>
    <row r="36" spans="1:40">
      <c r="A36" s="6"/>
      <c r="B36" s="6"/>
      <c r="C36" s="5"/>
      <c r="D36" s="5"/>
      <c r="E36" s="2"/>
      <c r="F36" s="6"/>
      <c r="G36" s="5"/>
      <c r="H36" s="5"/>
      <c r="I36" s="2"/>
      <c r="J36" s="6"/>
      <c r="K36" s="5"/>
      <c r="L36" s="5"/>
      <c r="M36" s="2"/>
      <c r="N36" s="6"/>
      <c r="O36" s="5"/>
      <c r="P36" s="5"/>
      <c r="Q36" s="2"/>
      <c r="R36" s="6"/>
      <c r="S36" s="5"/>
      <c r="T36" s="5"/>
      <c r="U36" s="2"/>
      <c r="V36" s="6"/>
      <c r="W36" s="5"/>
      <c r="X36" s="5"/>
      <c r="Y36" s="2"/>
      <c r="Z36" s="6"/>
      <c r="AA36" s="5"/>
      <c r="AB36" s="5"/>
      <c r="AC36" s="2"/>
      <c r="AD36" s="6"/>
      <c r="AE36" s="5"/>
      <c r="AF36" s="5"/>
      <c r="AG36" s="2"/>
      <c r="AI36" s="6"/>
      <c r="AJ36" s="5"/>
      <c r="AK36" s="5"/>
      <c r="AL36" s="5"/>
      <c r="AM36" s="5"/>
      <c r="AN36" s="2"/>
    </row>
    <row r="37" spans="1:40">
      <c r="A37" s="6" t="s">
        <v>0</v>
      </c>
      <c r="B37" s="6"/>
      <c r="C37" s="5"/>
      <c r="D37" s="5"/>
      <c r="E37" s="2"/>
      <c r="F37" s="6"/>
      <c r="G37" s="5"/>
      <c r="H37" s="5"/>
      <c r="I37" s="2"/>
      <c r="J37" s="6"/>
      <c r="K37" s="5"/>
      <c r="L37" s="5"/>
      <c r="M37" s="2"/>
      <c r="N37" s="6"/>
      <c r="O37" s="5"/>
      <c r="P37" s="5"/>
      <c r="Q37" s="2"/>
      <c r="R37" s="6"/>
      <c r="S37" s="5"/>
      <c r="T37" s="5"/>
      <c r="U37" s="2"/>
      <c r="V37" s="6"/>
      <c r="W37" s="5"/>
      <c r="X37" s="5"/>
      <c r="Y37" s="2"/>
      <c r="Z37" s="6"/>
      <c r="AA37" s="5"/>
      <c r="AB37" s="5"/>
      <c r="AC37" s="2"/>
      <c r="AD37" s="6"/>
      <c r="AE37" s="5"/>
      <c r="AF37" s="5"/>
      <c r="AG37" s="2"/>
      <c r="AI37" s="6"/>
      <c r="AJ37" s="5"/>
      <c r="AK37" s="5"/>
      <c r="AL37" s="5"/>
      <c r="AM37" s="5"/>
      <c r="AN37" s="2"/>
    </row>
    <row r="38" spans="1:40">
      <c r="A38" s="13">
        <v>1</v>
      </c>
      <c r="B38" s="13">
        <f>B35*A38^0.167</f>
        <v>1.2108154320473173E-2</v>
      </c>
      <c r="C38" s="5">
        <f>C35</f>
        <v>1.3526378696923618E-2</v>
      </c>
      <c r="D38" s="5">
        <f>E27*(1-EXP(-((A38/D35)^B24)))</f>
        <v>1.1476590751259899E-4</v>
      </c>
      <c r="E38" s="7">
        <f>B38+C38+D38</f>
        <v>2.5749298924909392E-2</v>
      </c>
      <c r="F38" s="13">
        <f>F35*A38^0.167</f>
        <v>1.5338635316162053E-2</v>
      </c>
      <c r="G38" s="5">
        <f>G35</f>
        <v>1.4782146261011441E-2</v>
      </c>
      <c r="H38" s="5">
        <f>E27*(1-EXP(-((A38/H35)^B24)))</f>
        <v>1.7886712881048838E-4</v>
      </c>
      <c r="I38" s="7">
        <f>F38+G38+H38</f>
        <v>3.0299648705983985E-2</v>
      </c>
      <c r="J38" s="13">
        <f>J35*A38^0.167</f>
        <v>1.9890511199205822E-2</v>
      </c>
      <c r="K38" s="5">
        <f>K35</f>
        <v>1.6296856268360898E-2</v>
      </c>
      <c r="L38" s="5">
        <f>E27*(1-EXP(-((A38/L35)^B24)))</f>
        <v>2.9124152256827075E-4</v>
      </c>
      <c r="M38" s="7">
        <f>J38+K38+L38</f>
        <v>3.6478608990134991E-2</v>
      </c>
      <c r="N38" s="13">
        <f>N35*A38^0.167</f>
        <v>2.5785716818834018E-2</v>
      </c>
      <c r="O38" s="5">
        <f>O35</f>
        <v>1.7964820888949077E-2</v>
      </c>
      <c r="P38" s="5">
        <f>E27*(1-EXP(-((A38/P35)^B24)))</f>
        <v>4.7388330755763325E-4</v>
      </c>
      <c r="Q38" s="7">
        <f>N38+O38+P38</f>
        <v>4.4224421015340729E-2</v>
      </c>
      <c r="R38" s="13">
        <f>R35*A38^0.167</f>
        <v>6.2814952037211465E-3</v>
      </c>
      <c r="S38" s="5">
        <f>S35</f>
        <v>5.1466060102833963E-3</v>
      </c>
      <c r="T38" s="5">
        <f>E27*(1-EXP(-((A38/T35)^B24)))</f>
        <v>2.4650969337569857E-5</v>
      </c>
      <c r="U38" s="7">
        <f>R38+S38+T38</f>
        <v>1.1452752183342112E-2</v>
      </c>
      <c r="V38" s="13">
        <f>V35*A38^0.167</f>
        <v>9.5635458953143657E-3</v>
      </c>
      <c r="W38" s="5">
        <f>W35</f>
        <v>7.8356826182543748E-3</v>
      </c>
      <c r="X38" s="5">
        <f>E27*(1-EXP(-((A38/X35)^B24)))</f>
        <v>6.0672284644181893E-5</v>
      </c>
      <c r="Y38" s="7">
        <f>V38+W38+X38</f>
        <v>1.745990079821292E-2</v>
      </c>
      <c r="Z38" s="13">
        <f>Z35*A38^0.167</f>
        <v>1.4013764655916226E-2</v>
      </c>
      <c r="AA38" s="5">
        <f>AA35</f>
        <v>1.1481872239926211E-2</v>
      </c>
      <c r="AB38" s="5">
        <f>E27*(1-EXP(-((A38/AB35)^B24)))</f>
        <v>1.3756017427188276E-4</v>
      </c>
      <c r="AC38" s="7">
        <f>Z38+AA38+AB38</f>
        <v>2.5633197070114321E-2</v>
      </c>
      <c r="AD38" s="13">
        <f>AD35*A38^0.167</f>
        <v>1.9890511199205822E-2</v>
      </c>
      <c r="AE38" s="5">
        <f>AE35</f>
        <v>1.6296856268360898E-2</v>
      </c>
      <c r="AF38" s="5">
        <f>E27*(1-EXP(-((A38/AF35)^B24)))</f>
        <v>2.9124152256827075E-4</v>
      </c>
      <c r="AG38" s="7">
        <f>AD38+AE38+AF38</f>
        <v>3.6478608990134991E-2</v>
      </c>
      <c r="AI38" s="13">
        <v>1000</v>
      </c>
      <c r="AJ38" s="20">
        <f>AJ35*AI38^0.167</f>
        <v>2.5551430793185302E-3</v>
      </c>
      <c r="AK38" s="5">
        <f>AK35</f>
        <v>7.1327116070943265E-4</v>
      </c>
      <c r="AL38" s="5">
        <f>E27*(1-EXP(-((AI38/AL35)^B24)))</f>
        <v>3.761761046709322E-6</v>
      </c>
      <c r="AM38" s="20">
        <f>AJ38+AK38+AL38</f>
        <v>3.2721760010746719E-3</v>
      </c>
      <c r="AN38" s="7">
        <f>AJ38*AN35^0.67</f>
        <v>1.6059245122601407E-3</v>
      </c>
    </row>
    <row r="39" spans="1:40">
      <c r="A39" s="13">
        <v>2</v>
      </c>
      <c r="B39" s="13">
        <f>B35*A39^0.167</f>
        <v>1.3594084237368347E-2</v>
      </c>
      <c r="C39" s="5">
        <f>C35</f>
        <v>1.3526378696923618E-2</v>
      </c>
      <c r="D39" s="5">
        <f>E27*(1-EXP(-((A39/D35)^B24)))</f>
        <v>1.4728285073516004E-4</v>
      </c>
      <c r="E39" s="7">
        <f t="shared" ref="E39:E50" si="2">B39+C39+D39</f>
        <v>2.7267745785027126E-2</v>
      </c>
      <c r="F39" s="13">
        <f>F35*A39^0.167</f>
        <v>1.722101445482993E-2</v>
      </c>
      <c r="G39" s="5">
        <f>G35</f>
        <v>1.4782146261011441E-2</v>
      </c>
      <c r="H39" s="5">
        <f>E27*(1-EXP(-((A39/H35)^B24)))</f>
        <v>2.2953674407640129E-4</v>
      </c>
      <c r="I39" s="7">
        <f t="shared" ref="I39:I50" si="3">F39+G39+H39</f>
        <v>3.2232697459917775E-2</v>
      </c>
      <c r="J39" s="13">
        <f>J35*A39^0.167</f>
        <v>2.2331503019343394E-2</v>
      </c>
      <c r="K39" s="5">
        <f>K35</f>
        <v>1.6296856268360898E-2</v>
      </c>
      <c r="L39" s="5">
        <f>E27*(1-EXP(-((A39/L35)^B24)))</f>
        <v>3.7371807528678255E-4</v>
      </c>
      <c r="M39" s="7">
        <f t="shared" ref="M39:M50" si="4">J39+K39+L39</f>
        <v>3.9002077362991078E-2</v>
      </c>
      <c r="N39" s="13">
        <f>N35*A39^0.167</f>
        <v>2.8950176656028691E-2</v>
      </c>
      <c r="O39" s="5">
        <f>O35</f>
        <v>1.7964820888949077E-2</v>
      </c>
      <c r="P39" s="5">
        <f>E27*(1-EXP(-((A39/P35)^B24)))</f>
        <v>6.0801182717596031E-4</v>
      </c>
      <c r="Q39" s="7">
        <f t="shared" ref="Q39:Q50" si="5">N39+O39+P39</f>
        <v>4.7523009372153729E-2</v>
      </c>
      <c r="R39" s="13">
        <f>R35*A39^0.167</f>
        <v>7.0523692278703556E-3</v>
      </c>
      <c r="S39" s="5">
        <f>S35</f>
        <v>5.1466060102833963E-3</v>
      </c>
      <c r="T39" s="5">
        <f>E27*(1-EXP(-((A39/T35)^B24)))</f>
        <v>3.163719943149486E-5</v>
      </c>
      <c r="U39" s="7">
        <f t="shared" ref="U39:U50" si="6">R39+S39+T39</f>
        <v>1.2230612437585246E-2</v>
      </c>
      <c r="V39" s="13">
        <f>V35*A39^0.167</f>
        <v>1.0737197847653564E-2</v>
      </c>
      <c r="W39" s="5">
        <f>W35</f>
        <v>7.8356826182543748E-3</v>
      </c>
      <c r="X39" s="5">
        <f>E27*(1-EXP(-((A39/X35)^B24)))</f>
        <v>7.7865394682764499E-5</v>
      </c>
      <c r="Y39" s="7">
        <f t="shared" ref="Y39:Y50" si="7">V39+W39+X39</f>
        <v>1.8650745860590703E-2</v>
      </c>
      <c r="Z39" s="13">
        <f>Z35*A39^0.167</f>
        <v>1.5733553783095135E-2</v>
      </c>
      <c r="AA39" s="5">
        <f>AA35</f>
        <v>1.1481872239926211E-2</v>
      </c>
      <c r="AB39" s="5">
        <f>E27*(1-EXP(-((A39/AB35)^B24)))</f>
        <v>1.7653293579794816E-4</v>
      </c>
      <c r="AC39" s="7">
        <f t="shared" ref="AC39:AC50" si="8">Z39+AA39+AB39</f>
        <v>2.7391958958819296E-2</v>
      </c>
      <c r="AD39" s="13">
        <f>AD35*A39^0.167</f>
        <v>2.2331503019343394E-2</v>
      </c>
      <c r="AE39" s="5">
        <f>AE35</f>
        <v>1.6296856268360898E-2</v>
      </c>
      <c r="AF39" s="5">
        <f>E27*(1-EXP(-((A39/AF35)^B24)))</f>
        <v>3.7371807528678255E-4</v>
      </c>
      <c r="AG39" s="7">
        <f t="shared" ref="AG39:AG50" si="9">AD39+AE39+AF39</f>
        <v>3.9002077362991078E-2</v>
      </c>
      <c r="AI39" s="13">
        <v>3000</v>
      </c>
      <c r="AJ39" s="20">
        <f>AJ35*AI39^0.167</f>
        <v>3.0696896768437044E-3</v>
      </c>
      <c r="AK39" s="5">
        <f>AK35</f>
        <v>7.1327116070943265E-4</v>
      </c>
      <c r="AL39" s="5">
        <f>E27*(1-EXP(-((AI39/AL35)^B24)))</f>
        <v>5.5866709043089177E-6</v>
      </c>
      <c r="AM39" s="20">
        <f t="shared" ref="AM39:AM54" si="10">AJ39+AK39+AL39</f>
        <v>3.788547508457446E-3</v>
      </c>
      <c r="AN39" s="7">
        <f>AJ39*AN35^0.67</f>
        <v>1.9293204897120628E-3</v>
      </c>
    </row>
    <row r="40" spans="1:40">
      <c r="A40" s="13">
        <v>4</v>
      </c>
      <c r="B40" s="13">
        <f>B35*A40^0.167</f>
        <v>1.5262369586766614E-2</v>
      </c>
      <c r="C40" s="5">
        <f>C35</f>
        <v>1.3526378696923618E-2</v>
      </c>
      <c r="D40" s="5">
        <f>E27*(1-EXP(-((A40/D35)^B24)))</f>
        <v>1.8900902320645511E-4</v>
      </c>
      <c r="E40" s="7">
        <f t="shared" si="2"/>
        <v>2.8977757306896688E-2</v>
      </c>
      <c r="F40" s="13">
        <f>F35*A40^0.167</f>
        <v>1.9334401838276827E-2</v>
      </c>
      <c r="G40" s="5">
        <f>G35</f>
        <v>1.4782146261011441E-2</v>
      </c>
      <c r="H40" s="5">
        <f>E27*(1-EXP(-((A40/H35)^B24)))</f>
        <v>2.9455064622815072E-4</v>
      </c>
      <c r="I40" s="7">
        <f t="shared" si="3"/>
        <v>3.4411098745516421E-2</v>
      </c>
      <c r="J40" s="13">
        <f>J35*A40^0.167</f>
        <v>2.5072056826918293E-2</v>
      </c>
      <c r="K40" s="5">
        <f>K35</f>
        <v>1.6296856268360898E-2</v>
      </c>
      <c r="L40" s="5">
        <f>E27*(1-EXP(-((A40/L35)^B24)))</f>
        <v>4.7952610056280226E-4</v>
      </c>
      <c r="M40" s="7">
        <f t="shared" si="4"/>
        <v>4.1848439195841997E-2</v>
      </c>
      <c r="N40" s="13">
        <f>N35*A40^0.167</f>
        <v>3.2502983504538716E-2</v>
      </c>
      <c r="O40" s="5">
        <f>O35</f>
        <v>1.7964820888949077E-2</v>
      </c>
      <c r="P40" s="5">
        <f>E27*(1-EXP(-((A40/P35)^B24)))</f>
        <v>7.8003801011245779E-4</v>
      </c>
      <c r="Q40" s="7">
        <f t="shared" si="5"/>
        <v>5.1247842403600245E-2</v>
      </c>
      <c r="R40" s="13">
        <f>R35*A40^0.167</f>
        <v>7.9178460085027619E-3</v>
      </c>
      <c r="S40" s="5">
        <f>S35</f>
        <v>5.1466060102833963E-3</v>
      </c>
      <c r="T40" s="5">
        <f>E27*(1-EXP(-((A40/T35)^B24)))</f>
        <v>4.0603189008282736E-5</v>
      </c>
      <c r="U40" s="7">
        <f t="shared" si="6"/>
        <v>1.3105055207794441E-2</v>
      </c>
      <c r="V40" s="13">
        <f>V35*A40^0.167</f>
        <v>1.2054882036603298E-2</v>
      </c>
      <c r="W40" s="5">
        <f>W35</f>
        <v>7.8356826182543748E-3</v>
      </c>
      <c r="X40" s="5">
        <f>E27*(1-EXP(-((A40/X35)^B24)))</f>
        <v>9.9929544718572154E-5</v>
      </c>
      <c r="Y40" s="7">
        <f t="shared" si="7"/>
        <v>1.9990494199576245E-2</v>
      </c>
      <c r="Z40" s="13">
        <f>Z35*A40^0.167</f>
        <v>1.7664397877628173E-2</v>
      </c>
      <c r="AA40" s="5">
        <f>AA35</f>
        <v>1.1481872239926211E-2</v>
      </c>
      <c r="AB40" s="5">
        <f>E27*(1-EXP(-((A40/AB35)^B24)))</f>
        <v>2.2654165353821272E-4</v>
      </c>
      <c r="AC40" s="7">
        <f t="shared" si="8"/>
        <v>2.9372811771092598E-2</v>
      </c>
      <c r="AD40" s="13">
        <f>AD35*A40^0.167</f>
        <v>2.5072056826918293E-2</v>
      </c>
      <c r="AE40" s="5">
        <f>AE35</f>
        <v>1.6296856268360898E-2</v>
      </c>
      <c r="AF40" s="5">
        <f>E27*(1-EXP(-((A40/AF35)^B24)))</f>
        <v>4.7952610056280226E-4</v>
      </c>
      <c r="AG40" s="7">
        <f t="shared" si="9"/>
        <v>4.1848439195841997E-2</v>
      </c>
      <c r="AI40" s="13">
        <v>7000</v>
      </c>
      <c r="AJ40" s="20">
        <f>AJ35*AI40^0.167</f>
        <v>3.5362796094267632E-3</v>
      </c>
      <c r="AK40" s="5">
        <f>AK35</f>
        <v>7.1327116070943265E-4</v>
      </c>
      <c r="AL40" s="5">
        <f>E27*(1-EXP(-((AI40/AL35)^B24)))</f>
        <v>7.5791901270151802E-6</v>
      </c>
      <c r="AM40" s="20">
        <f t="shared" si="10"/>
        <v>4.2571299602632111E-3</v>
      </c>
      <c r="AN40" s="7">
        <f>AJ40*AN35^0.67</f>
        <v>2.2225753825491344E-3</v>
      </c>
    </row>
    <row r="41" spans="1:40">
      <c r="A41" s="13">
        <v>7</v>
      </c>
      <c r="B41" s="13">
        <f>B35*A41^0.167</f>
        <v>1.675750355346111E-2</v>
      </c>
      <c r="C41" s="5">
        <f>C35</f>
        <v>1.3526378696923618E-2</v>
      </c>
      <c r="D41" s="5">
        <f>E27*(1-EXP(-((A41/D35)^B24)))</f>
        <v>2.3117207066083179E-4</v>
      </c>
      <c r="E41" s="7">
        <f t="shared" si="2"/>
        <v>3.0515054321045561E-2</v>
      </c>
      <c r="F41" s="13">
        <f>F35*A41^0.167</f>
        <v>2.1228440686555848E-2</v>
      </c>
      <c r="G41" s="5">
        <f>G35</f>
        <v>1.4782146261011441E-2</v>
      </c>
      <c r="H41" s="5">
        <f>E27*(1-EXP(-((A41/H35)^B24)))</f>
        <v>3.6023837348394806E-4</v>
      </c>
      <c r="I41" s="7">
        <f t="shared" si="3"/>
        <v>3.6370825321051237E-2</v>
      </c>
      <c r="J41" s="13">
        <f>J35*A41^0.167</f>
        <v>2.752816847876316E-2</v>
      </c>
      <c r="K41" s="5">
        <f>K35</f>
        <v>1.6296856268360898E-2</v>
      </c>
      <c r="L41" s="5">
        <f>E27*(1-EXP(-((A41/L35)^B24)))</f>
        <v>5.8641113890408074E-4</v>
      </c>
      <c r="M41" s="7">
        <f t="shared" si="4"/>
        <v>4.4411435886028139E-2</v>
      </c>
      <c r="N41" s="13">
        <f>N35*A41^0.167</f>
        <v>3.5687044431662547E-2</v>
      </c>
      <c r="O41" s="5">
        <f>O35</f>
        <v>1.7964820888949077E-2</v>
      </c>
      <c r="P41" s="5">
        <f>E27*(1-EXP(-((A41/P35)^B24)))</f>
        <v>9.537633815565092E-4</v>
      </c>
      <c r="Q41" s="7">
        <f t="shared" si="5"/>
        <v>5.4605628702168139E-2</v>
      </c>
      <c r="R41" s="13">
        <f>R35*A41^0.167</f>
        <v>8.6934949300590432E-3</v>
      </c>
      <c r="S41" s="5">
        <f>S35</f>
        <v>5.1466060102833963E-3</v>
      </c>
      <c r="T41" s="5">
        <f>E27*(1-EXP(-((A41/T35)^B24)))</f>
        <v>4.9664385228103138E-5</v>
      </c>
      <c r="U41" s="7">
        <f t="shared" si="6"/>
        <v>1.3889765325570543E-2</v>
      </c>
      <c r="V41" s="13">
        <f>V35*A41^0.167</f>
        <v>1.3235803747020304E-2</v>
      </c>
      <c r="W41" s="5">
        <f>W35</f>
        <v>7.8356826182543748E-3</v>
      </c>
      <c r="X41" s="5">
        <f>E27*(1-EXP(-((A41/X35)^B24)))</f>
        <v>1.2222667562638301E-4</v>
      </c>
      <c r="Y41" s="7">
        <f t="shared" si="7"/>
        <v>2.1193713040901063E-2</v>
      </c>
      <c r="Z41" s="13">
        <f>Z35*A41^0.167</f>
        <v>1.9394839610014713E-2</v>
      </c>
      <c r="AA41" s="5">
        <f>AA35</f>
        <v>1.1481872239926211E-2</v>
      </c>
      <c r="AB41" s="5">
        <f>E27*(1-EXP(-((A41/AB35)^B24)))</f>
        <v>2.7707208492673747E-4</v>
      </c>
      <c r="AC41" s="7">
        <f t="shared" si="8"/>
        <v>3.1153783934867663E-2</v>
      </c>
      <c r="AD41" s="13">
        <f>AD35*A41^0.167</f>
        <v>2.752816847876316E-2</v>
      </c>
      <c r="AE41" s="5">
        <f>AE35</f>
        <v>1.6296856268360898E-2</v>
      </c>
      <c r="AF41" s="5">
        <f>E27*(1-EXP(-((A41/AF35)^B24)))</f>
        <v>5.8641113890408074E-4</v>
      </c>
      <c r="AG41" s="7">
        <f t="shared" si="9"/>
        <v>4.4411435886028139E-2</v>
      </c>
      <c r="AI41" s="13">
        <v>10000</v>
      </c>
      <c r="AJ41" s="20">
        <f>AJ35*AI41^0.167</f>
        <v>3.7533168123508572E-3</v>
      </c>
      <c r="AK41" s="5">
        <f>AK35</f>
        <v>7.1327116070943265E-4</v>
      </c>
      <c r="AL41" s="5">
        <f>E27*(1-EXP(-((AI41/AL35)^B24)))</f>
        <v>8.6176033663850942E-6</v>
      </c>
      <c r="AM41" s="20">
        <f t="shared" si="10"/>
        <v>4.4752055764266749E-3</v>
      </c>
      <c r="AN41" s="7">
        <f>AJ41*AN35^0.67</f>
        <v>2.3589847159713314E-3</v>
      </c>
    </row>
    <row r="42" spans="1:40">
      <c r="A42" s="13">
        <v>10</v>
      </c>
      <c r="B42" s="13">
        <f>B35*A42^0.167</f>
        <v>1.7785986055110163E-2</v>
      </c>
      <c r="C42" s="5">
        <f>C35</f>
        <v>1.3526378696923618E-2</v>
      </c>
      <c r="D42" s="5">
        <f>E27*(1-EXP(-((A42/D35)^B24)))</f>
        <v>2.6282663761429347E-4</v>
      </c>
      <c r="E42" s="7">
        <f t="shared" si="2"/>
        <v>3.1575191389648073E-2</v>
      </c>
      <c r="F42" s="13">
        <f>F35*A42^0.167</f>
        <v>2.2531324479106683E-2</v>
      </c>
      <c r="G42" s="5">
        <f>G35</f>
        <v>1.4782146261011441E-2</v>
      </c>
      <c r="H42" s="5">
        <f>E27*(1-EXP(-((A42/H35)^B24)))</f>
        <v>4.0954992034227786E-4</v>
      </c>
      <c r="I42" s="7">
        <f t="shared" si="3"/>
        <v>3.7723020660460398E-2</v>
      </c>
      <c r="J42" s="13">
        <f>J35*A42^0.167</f>
        <v>2.9217694576283055E-2</v>
      </c>
      <c r="K42" s="5">
        <f>K35</f>
        <v>1.6296856268360898E-2</v>
      </c>
      <c r="L42" s="5">
        <f>E27*(1-EXP(-((A42/L35)^B24)))</f>
        <v>6.6663640543939144E-4</v>
      </c>
      <c r="M42" s="7">
        <f t="shared" si="4"/>
        <v>4.6181187250083341E-2</v>
      </c>
      <c r="N42" s="13">
        <f>N35*A42^0.167</f>
        <v>3.7877317023068707E-2</v>
      </c>
      <c r="O42" s="5">
        <f>O35</f>
        <v>1.7964820888949077E-2</v>
      </c>
      <c r="P42" s="5">
        <f>E27*(1-EXP(-((A42/P35)^B24)))</f>
        <v>1.0841231040182155E-3</v>
      </c>
      <c r="Q42" s="7">
        <f t="shared" si="5"/>
        <v>5.6926261016035998E-2</v>
      </c>
      <c r="R42" s="13">
        <f>R35*A42^0.167</f>
        <v>9.227053367639907E-3</v>
      </c>
      <c r="S42" s="5">
        <f>S35</f>
        <v>5.1466060102833963E-3</v>
      </c>
      <c r="T42" s="5">
        <f>E27*(1-EXP(-((A42/T35)^B24)))</f>
        <v>5.646810036646836E-5</v>
      </c>
      <c r="U42" s="7">
        <f t="shared" si="6"/>
        <v>1.4430127478289773E-2</v>
      </c>
      <c r="V42" s="13">
        <f>V35*A42^0.167</f>
        <v>1.4048143873080414E-2</v>
      </c>
      <c r="W42" s="5">
        <f>W35</f>
        <v>7.8356826182543748E-3</v>
      </c>
      <c r="X42" s="5">
        <f>E27*(1-EXP(-((A42/X35)^B24)))</f>
        <v>1.3896789576752066E-4</v>
      </c>
      <c r="Y42" s="7">
        <f t="shared" si="7"/>
        <v>2.2022794387102307E-2</v>
      </c>
      <c r="Z42" s="13">
        <f>Z35*A42^0.167</f>
        <v>2.0585187151792209E-2</v>
      </c>
      <c r="AA42" s="5">
        <f>AA35</f>
        <v>1.1481872239926211E-2</v>
      </c>
      <c r="AB42" s="5">
        <f>E27*(1-EXP(-((A42/AB35)^B24)))</f>
        <v>3.1500735402747152E-4</v>
      </c>
      <c r="AC42" s="7">
        <f t="shared" si="8"/>
        <v>3.238206674574589E-2</v>
      </c>
      <c r="AD42" s="13">
        <f>AD35*A42^0.167</f>
        <v>2.9217694576283055E-2</v>
      </c>
      <c r="AE42" s="5">
        <f>AE35</f>
        <v>1.6296856268360898E-2</v>
      </c>
      <c r="AF42" s="5">
        <f>E27*(1-EXP(-((A42/AF35)^B24)))</f>
        <v>6.6663640543939144E-4</v>
      </c>
      <c r="AG42" s="7">
        <f t="shared" si="9"/>
        <v>4.6181187250083341E-2</v>
      </c>
      <c r="AI42" s="13">
        <v>30000</v>
      </c>
      <c r="AJ42" s="20">
        <f>AJ35*AI42^0.167</f>
        <v>4.5091478305278286E-3</v>
      </c>
      <c r="AK42" s="5">
        <f>AK35</f>
        <v>7.1327116070943265E-4</v>
      </c>
      <c r="AL42" s="5">
        <f>E27*(1-EXP(-((AI42/AL35)^B24)))</f>
        <v>1.2798117807764265E-5</v>
      </c>
      <c r="AM42" s="20">
        <f t="shared" si="10"/>
        <v>5.2352171090450251E-3</v>
      </c>
      <c r="AN42" s="7">
        <f>AJ42*AN35^0.67</f>
        <v>2.8340295653347838E-3</v>
      </c>
    </row>
    <row r="43" spans="1:40">
      <c r="A43" s="13">
        <v>20</v>
      </c>
      <c r="B43" s="13">
        <f>B35*A43^0.167</f>
        <v>1.9968707556774649E-2</v>
      </c>
      <c r="C43" s="5">
        <f>C35</f>
        <v>1.3526378696923618E-2</v>
      </c>
      <c r="D43" s="5">
        <f>E27*(1-EXP(-((A43/D35)^B24)))</f>
        <v>3.3726245466956817E-4</v>
      </c>
      <c r="E43" s="7">
        <f t="shared" si="2"/>
        <v>3.3832348708367835E-2</v>
      </c>
      <c r="F43" s="13">
        <f>F35*A43^0.167</f>
        <v>2.5296400660384556E-2</v>
      </c>
      <c r="G43" s="5">
        <f>G35</f>
        <v>1.4782146261011441E-2</v>
      </c>
      <c r="H43" s="5">
        <f>E27*(1-EXP(-((A43/H35)^B24)))</f>
        <v>5.2549083426908826E-4</v>
      </c>
      <c r="I43" s="7">
        <f t="shared" si="3"/>
        <v>4.0604037755665082E-2</v>
      </c>
      <c r="J43" s="13">
        <f>J35*A43^0.167</f>
        <v>3.2803331604396864E-2</v>
      </c>
      <c r="K43" s="5">
        <f>K35</f>
        <v>1.6296856268360898E-2</v>
      </c>
      <c r="L43" s="5">
        <f>E27*(1-EXP(-((A43/L35)^B24)))</f>
        <v>8.552176251569926E-4</v>
      </c>
      <c r="M43" s="7">
        <f t="shared" si="4"/>
        <v>4.9955405497914752E-2</v>
      </c>
      <c r="N43" s="13">
        <f>N35*A43^0.167</f>
        <v>4.2525675232472589E-2</v>
      </c>
      <c r="O43" s="5">
        <f>O35</f>
        <v>1.7964820888949077E-2</v>
      </c>
      <c r="P43" s="5">
        <f>E27*(1-EXP(-((A43/P35)^B24)))</f>
        <v>1.3904370236323511E-3</v>
      </c>
      <c r="Q43" s="7">
        <f t="shared" si="5"/>
        <v>6.1880933145054023E-2</v>
      </c>
      <c r="R43" s="13">
        <f>R35*A43^0.167</f>
        <v>1.0359410478465753E-2</v>
      </c>
      <c r="S43" s="5">
        <f>S35</f>
        <v>5.1466060102833963E-3</v>
      </c>
      <c r="T43" s="5">
        <f>E27*(1-EXP(-((A43/T35)^B24)))</f>
        <v>7.2470035289316136E-5</v>
      </c>
      <c r="U43" s="7">
        <f t="shared" si="6"/>
        <v>1.5578486524038466E-2</v>
      </c>
      <c r="V43" s="13">
        <f>V35*A43^0.167</f>
        <v>1.5772152066679489E-2</v>
      </c>
      <c r="W43" s="5">
        <f>W35</f>
        <v>7.8356826182543748E-3</v>
      </c>
      <c r="X43" s="5">
        <f>E27*(1-EXP(-((A43/X35)^B24)))</f>
        <v>1.7833932613345592E-4</v>
      </c>
      <c r="Y43" s="7">
        <f t="shared" si="7"/>
        <v>2.3786174011067321E-2</v>
      </c>
      <c r="Z43" s="13">
        <f>Z35*A43^0.167</f>
        <v>2.3111430592711518E-2</v>
      </c>
      <c r="AA43" s="5">
        <f>AA35</f>
        <v>1.1481872239926211E-2</v>
      </c>
      <c r="AB43" s="5">
        <f>E27*(1-EXP(-((A43/AB35)^B24)))</f>
        <v>4.0420806395864754E-4</v>
      </c>
      <c r="AC43" s="7">
        <f t="shared" si="8"/>
        <v>3.4997510896596376E-2</v>
      </c>
      <c r="AD43" s="13">
        <f>AD35*A43^0.167</f>
        <v>3.2803331604396864E-2</v>
      </c>
      <c r="AE43" s="5">
        <f>AE35</f>
        <v>1.6296856268360898E-2</v>
      </c>
      <c r="AF43" s="5">
        <f>E27*(1-EXP(-((A43/AF35)^B24)))</f>
        <v>8.552176251569926E-4</v>
      </c>
      <c r="AG43" s="7">
        <f t="shared" si="9"/>
        <v>4.9955405497914752E-2</v>
      </c>
      <c r="AI43" s="13">
        <v>70000</v>
      </c>
      <c r="AJ43" s="20">
        <f>AJ35*AI43^0.167</f>
        <v>5.1945340433831614E-3</v>
      </c>
      <c r="AK43" s="5">
        <f>AK35</f>
        <v>7.1327116070943265E-4</v>
      </c>
      <c r="AL43" s="5">
        <f>E27*(1-EXP(-((AI43/AL35)^B24)))</f>
        <v>1.736254261980486E-5</v>
      </c>
      <c r="AM43" s="20">
        <f t="shared" si="10"/>
        <v>5.9251677467123988E-3</v>
      </c>
      <c r="AN43" s="7">
        <f>AJ43*AN35^0.67</f>
        <v>3.2647993834707925E-3</v>
      </c>
    </row>
    <row r="44" spans="1:40">
      <c r="A44" s="13">
        <v>40</v>
      </c>
      <c r="B44" s="13">
        <f>B35*A44^0.167</f>
        <v>2.2419295745114046E-2</v>
      </c>
      <c r="C44" s="5">
        <f>C35</f>
        <v>1.3526378696923618E-2</v>
      </c>
      <c r="D44" s="5">
        <f>E27*(1-EXP(-((A44/D35)^B24)))</f>
        <v>4.3275905321829247E-4</v>
      </c>
      <c r="E44" s="7">
        <f t="shared" si="2"/>
        <v>3.6378433495255963E-2</v>
      </c>
      <c r="F44" s="13">
        <f>F35*A44^0.167</f>
        <v>2.8400810922770716E-2</v>
      </c>
      <c r="G44" s="5">
        <f>G35</f>
        <v>1.4782146261011441E-2</v>
      </c>
      <c r="H44" s="5">
        <f>E27*(1-EXP(-((A44/H35)^B24)))</f>
        <v>6.7420438695158403E-4</v>
      </c>
      <c r="I44" s="7">
        <f t="shared" si="3"/>
        <v>4.3857161570733744E-2</v>
      </c>
      <c r="J44" s="13">
        <f>J35*A44^0.167</f>
        <v>3.682900310764059E-2</v>
      </c>
      <c r="K44" s="5">
        <f>K35</f>
        <v>1.6296856268360898E-2</v>
      </c>
      <c r="L44" s="5">
        <f>E27*(1-EXP(-((A44/L35)^B24)))</f>
        <v>1.0970145234292408E-3</v>
      </c>
      <c r="M44" s="7">
        <f t="shared" si="4"/>
        <v>5.4222873899430729E-2</v>
      </c>
      <c r="N44" s="13">
        <f>N35*A44^0.167</f>
        <v>4.7744486571642056E-2</v>
      </c>
      <c r="O44" s="5">
        <f>O35</f>
        <v>1.7964820888949077E-2</v>
      </c>
      <c r="P44" s="5">
        <f>E27*(1-EXP(-((A44/P35)^B24)))</f>
        <v>1.7829520549519464E-3</v>
      </c>
      <c r="Q44" s="7">
        <f t="shared" si="5"/>
        <v>6.7492259515543079E-2</v>
      </c>
      <c r="R44" s="13">
        <f>R35*A44^0.167</f>
        <v>1.163073206422731E-2</v>
      </c>
      <c r="S44" s="5">
        <f>S35</f>
        <v>5.1466060102833963E-3</v>
      </c>
      <c r="T44" s="5">
        <f>E27*(1-EXP(-((A44/T35)^B24)))</f>
        <v>9.3005658882716177E-5</v>
      </c>
      <c r="U44" s="7">
        <f t="shared" si="6"/>
        <v>1.6870343733393422E-2</v>
      </c>
      <c r="V44" s="13">
        <f>V35*A44^0.167</f>
        <v>1.7707732997463598E-2</v>
      </c>
      <c r="W44" s="5">
        <f>W35</f>
        <v>7.8356826182543748E-3</v>
      </c>
      <c r="X44" s="5">
        <f>E27*(1-EXP(-((A44/X35)^B24)))</f>
        <v>2.2885950145378709E-4</v>
      </c>
      <c r="Y44" s="7">
        <f t="shared" si="7"/>
        <v>2.5772275117171759E-2</v>
      </c>
      <c r="Z44" s="13">
        <f>Z35*A44^0.167</f>
        <v>2.5947698221204574E-2</v>
      </c>
      <c r="AA44" s="5">
        <f>AA35</f>
        <v>1.1481872239926211E-2</v>
      </c>
      <c r="AB44" s="5">
        <f>E27*(1-EXP(-((A44/AB35)^B24)))</f>
        <v>5.1863848644826977E-4</v>
      </c>
      <c r="AC44" s="7">
        <f t="shared" si="8"/>
        <v>3.7948208947579054E-2</v>
      </c>
      <c r="AD44" s="13">
        <f>AD35*A44^0.167</f>
        <v>3.682900310764059E-2</v>
      </c>
      <c r="AE44" s="5">
        <f>AE35</f>
        <v>1.6296856268360898E-2</v>
      </c>
      <c r="AF44" s="5">
        <f>E27*(1-EXP(-((A44/AF35)^B24)))</f>
        <v>1.0970145234292408E-3</v>
      </c>
      <c r="AG44" s="7">
        <f t="shared" si="9"/>
        <v>5.4222873899430729E-2</v>
      </c>
      <c r="AI44" s="13">
        <v>100000</v>
      </c>
      <c r="AJ44" s="20">
        <f>AJ35*AI44^0.167</f>
        <v>5.5133456939846885E-3</v>
      </c>
      <c r="AK44" s="5">
        <f>AK35</f>
        <v>7.1327116070943265E-4</v>
      </c>
      <c r="AL44" s="5">
        <f>E27*(1-EXP(-((AI44/AL35)^B24)))</f>
        <v>1.9741298989731895E-5</v>
      </c>
      <c r="AM44" s="20">
        <f t="shared" si="10"/>
        <v>6.2463581536838526E-3</v>
      </c>
      <c r="AN44" s="7">
        <f>AJ44*AN35^0.67</f>
        <v>3.4651746378505425E-3</v>
      </c>
    </row>
    <row r="45" spans="1:40">
      <c r="A45" s="13">
        <v>70</v>
      </c>
      <c r="B45" s="13">
        <f>B35*A45^0.167</f>
        <v>2.4615537317389503E-2</v>
      </c>
      <c r="C45" s="5">
        <f>C35</f>
        <v>1.3526378696923618E-2</v>
      </c>
      <c r="D45" s="5">
        <f>E27*(1-EXP(-((A45/D35)^B24)))</f>
        <v>5.2923218261026472E-4</v>
      </c>
      <c r="E45" s="7">
        <f t="shared" si="2"/>
        <v>3.8671148196923383E-2</v>
      </c>
      <c r="F45" s="13">
        <f>F35*A45^0.167</f>
        <v>3.1183014357886098E-2</v>
      </c>
      <c r="G45" s="5">
        <f>G35</f>
        <v>1.4782146261011441E-2</v>
      </c>
      <c r="H45" s="5">
        <f>E27*(1-EXP(-((A45/H35)^B24)))</f>
        <v>8.244026502987078E-4</v>
      </c>
      <c r="I45" s="7">
        <f t="shared" si="3"/>
        <v>4.6789563269196241E-2</v>
      </c>
      <c r="J45" s="13">
        <f>J35*A45^0.167</f>
        <v>4.04368500538628E-2</v>
      </c>
      <c r="K45" s="5">
        <f>K35</f>
        <v>1.6296856268360898E-2</v>
      </c>
      <c r="L45" s="5">
        <f>E27*(1-EXP(-((A45/L35)^B24)))</f>
        <v>1.3411228080720736E-3</v>
      </c>
      <c r="M45" s="7">
        <f t="shared" si="4"/>
        <v>5.8074829130295776E-2</v>
      </c>
      <c r="N45" s="13">
        <f>N35*A45^0.167</f>
        <v>5.2421637337113358E-2</v>
      </c>
      <c r="O45" s="5">
        <f>O35</f>
        <v>1.7964820888949077E-2</v>
      </c>
      <c r="P45" s="5">
        <f>E27*(1-EXP(-((A45/P35)^B24)))</f>
        <v>2.1789483857705899E-3</v>
      </c>
      <c r="Q45" s="7">
        <f t="shared" si="5"/>
        <v>7.2565406611833028E-2</v>
      </c>
      <c r="R45" s="13">
        <f>R35*A45^0.167</f>
        <v>1.2770103147327461E-2</v>
      </c>
      <c r="S45" s="5">
        <f>S35</f>
        <v>5.1466060102833963E-3</v>
      </c>
      <c r="T45" s="5">
        <f>E27*(1-EXP(-((A45/T35)^B24)))</f>
        <v>1.1375826561512658E-4</v>
      </c>
      <c r="U45" s="7">
        <f t="shared" si="6"/>
        <v>1.8030467423225983E-2</v>
      </c>
      <c r="V45" s="13">
        <f>V35*A45^0.167</f>
        <v>1.9442419929735281E-2</v>
      </c>
      <c r="W45" s="5">
        <f>W35</f>
        <v>7.8356826182543748E-3</v>
      </c>
      <c r="X45" s="5">
        <f>E27*(1-EXP(-((A45/X35)^B24)))</f>
        <v>2.7990660888587473E-4</v>
      </c>
      <c r="Y45" s="7">
        <f t="shared" si="7"/>
        <v>2.7558009156875531E-2</v>
      </c>
      <c r="Z45" s="13">
        <f>Z35*A45^0.167</f>
        <v>2.8489589553838738E-2</v>
      </c>
      <c r="AA45" s="5">
        <f>AA35</f>
        <v>1.1481872239926211E-2</v>
      </c>
      <c r="AB45" s="5">
        <f>E27*(1-EXP(-((A45/AB35)^B24)))</f>
        <v>6.3422920145642754E-4</v>
      </c>
      <c r="AC45" s="7">
        <f t="shared" si="8"/>
        <v>4.0605690995221377E-2</v>
      </c>
      <c r="AD45" s="13">
        <f>AD35*A45^0.167</f>
        <v>4.04368500538628E-2</v>
      </c>
      <c r="AE45" s="5">
        <f>AE35</f>
        <v>1.6296856268360898E-2</v>
      </c>
      <c r="AF45" s="5">
        <f>E27*(1-EXP(-((A45/AF35)^B24)))</f>
        <v>1.3411228080720736E-3</v>
      </c>
      <c r="AG45" s="7">
        <f t="shared" si="9"/>
        <v>5.8074829130295776E-2</v>
      </c>
      <c r="AI45" s="13">
        <v>300000</v>
      </c>
      <c r="AJ45" s="20">
        <f>AJ35*AI45^0.167</f>
        <v>6.6236057380431599E-3</v>
      </c>
      <c r="AK45" s="5">
        <f>AK35</f>
        <v>7.1327116070943265E-4</v>
      </c>
      <c r="AL45" s="5">
        <f>E27*(1-EXP(-((AI45/AL35)^B24)))</f>
        <v>2.9317713805193627E-5</v>
      </c>
      <c r="AM45" s="20">
        <f t="shared" si="10"/>
        <v>7.3661946125577861E-3</v>
      </c>
      <c r="AN45" s="7">
        <f>AJ45*AN35^0.67</f>
        <v>4.1629805001398889E-3</v>
      </c>
    </row>
    <row r="46" spans="1:40">
      <c r="A46" s="13">
        <v>100</v>
      </c>
      <c r="B46" s="13">
        <f>B35*A46^0.167</f>
        <v>2.6126302290158693E-2</v>
      </c>
      <c r="C46" s="5">
        <f>C35</f>
        <v>1.3526378696923618E-2</v>
      </c>
      <c r="D46" s="5">
        <f>E27*(1-EXP(-((A46/D35)^B24)))</f>
        <v>6.0164548541726123E-4</v>
      </c>
      <c r="E46" s="7">
        <f t="shared" si="2"/>
        <v>4.0254326472499574E-2</v>
      </c>
      <c r="F46" s="13">
        <f>F35*A46^0.167</f>
        <v>3.309685459748031E-2</v>
      </c>
      <c r="G46" s="5">
        <f>G35</f>
        <v>1.4782146261011441E-2</v>
      </c>
      <c r="H46" s="5">
        <f>E27*(1-EXP(-((A46/H35)^B24)))</f>
        <v>9.3711857573880789E-4</v>
      </c>
      <c r="I46" s="7">
        <f t="shared" si="3"/>
        <v>4.8816119434230559E-2</v>
      </c>
      <c r="J46" s="13">
        <f>J35*A46^0.167</f>
        <v>4.2918639335274865E-2</v>
      </c>
      <c r="K46" s="5">
        <f>K35</f>
        <v>1.6296856268360898E-2</v>
      </c>
      <c r="L46" s="5">
        <f>E27*(1-EXP(-((A46/L35)^B24)))</f>
        <v>1.5242455178795368E-3</v>
      </c>
      <c r="M46" s="7">
        <f t="shared" si="4"/>
        <v>6.0739741121515298E-2</v>
      </c>
      <c r="N46" s="13">
        <f>N35*A46^0.167</f>
        <v>5.5638986301832984E-2</v>
      </c>
      <c r="O46" s="5">
        <f>O35</f>
        <v>1.7964820888949077E-2</v>
      </c>
      <c r="P46" s="5">
        <f>E27*(1-EXP(-((A46/P35)^B24)))</f>
        <v>2.4758342462172156E-3</v>
      </c>
      <c r="Q46" s="7">
        <f t="shared" si="5"/>
        <v>7.6079641436999274E-2</v>
      </c>
      <c r="R46" s="13">
        <f>R35*A46^0.167</f>
        <v>1.3553861156948593E-2</v>
      </c>
      <c r="S46" s="5">
        <f>S35</f>
        <v>5.1466060102833963E-3</v>
      </c>
      <c r="T46" s="5">
        <f>E27*(1-EXP(-((A46/T35)^B24)))</f>
        <v>1.2933991406818401E-4</v>
      </c>
      <c r="U46" s="7">
        <f t="shared" si="6"/>
        <v>1.8829807081300175E-2</v>
      </c>
      <c r="V46" s="13">
        <f>V35*A46^0.167</f>
        <v>2.0635687687289506E-2</v>
      </c>
      <c r="W46" s="5">
        <f>W35</f>
        <v>7.8356826182543748E-3</v>
      </c>
      <c r="X46" s="5">
        <f>E27*(1-EXP(-((A46/X35)^B24)))</f>
        <v>3.1822969040311256E-4</v>
      </c>
      <c r="Y46" s="7">
        <f t="shared" si="7"/>
        <v>2.8789599995946994E-2</v>
      </c>
      <c r="Z46" s="13">
        <f>Z35*A46^0.167</f>
        <v>3.0238122337484477E-2</v>
      </c>
      <c r="AA46" s="5">
        <f>AA35</f>
        <v>1.1481872239926211E-2</v>
      </c>
      <c r="AB46" s="5">
        <f>E27*(1-EXP(-((A46/AB35)^B24)))</f>
        <v>7.2098576942685301E-4</v>
      </c>
      <c r="AC46" s="7">
        <f t="shared" si="8"/>
        <v>4.2440980346837541E-2</v>
      </c>
      <c r="AD46" s="13">
        <f>AD35*A46^0.167</f>
        <v>4.2918639335274865E-2</v>
      </c>
      <c r="AE46" s="5">
        <f>AE35</f>
        <v>1.6296856268360898E-2</v>
      </c>
      <c r="AF46" s="5">
        <f>E27*(1-EXP(-((A46/AF35)^B24)))</f>
        <v>1.5242455178795368E-3</v>
      </c>
      <c r="AG46" s="7">
        <f t="shared" si="9"/>
        <v>6.0739741121515298E-2</v>
      </c>
      <c r="AI46" s="13">
        <v>700000</v>
      </c>
      <c r="AJ46" s="20">
        <f>AJ35*AI46^0.167</f>
        <v>7.6303875564411715E-3</v>
      </c>
      <c r="AK46" s="5">
        <f>AK35</f>
        <v>7.1327116070943265E-4</v>
      </c>
      <c r="AL46" s="5">
        <f>E27*(1-EXP(-((AI46/AL35)^B24)))</f>
        <v>3.9773298981293472E-5</v>
      </c>
      <c r="AM46" s="20">
        <f t="shared" si="10"/>
        <v>8.3834320161318976E-3</v>
      </c>
      <c r="AN46" s="7">
        <f>AJ46*AN35^0.67</f>
        <v>4.7957496056157426E-3</v>
      </c>
    </row>
    <row r="47" spans="1:40">
      <c r="A47" s="13">
        <v>200</v>
      </c>
      <c r="B47" s="13">
        <f>B35*A47^0.167</f>
        <v>2.9332559260731937E-2</v>
      </c>
      <c r="C47" s="5">
        <f>C35</f>
        <v>1.3526378696923618E-2</v>
      </c>
      <c r="D47" s="5">
        <f>E27*(1-EXP(-((A47/D35)^B24)))</f>
        <v>7.7187353617794586E-4</v>
      </c>
      <c r="E47" s="7">
        <f t="shared" si="2"/>
        <v>4.36308114938335E-2</v>
      </c>
      <c r="F47" s="13">
        <f>F35*A47^0.167</f>
        <v>3.7158547659846539E-2</v>
      </c>
      <c r="G47" s="5">
        <f>G35</f>
        <v>1.4782146261011441E-2</v>
      </c>
      <c r="H47" s="5">
        <f>E27*(1-EXP(-((A47/H35)^B24)))</f>
        <v>1.2020090592265366E-3</v>
      </c>
      <c r="I47" s="7">
        <f t="shared" si="3"/>
        <v>5.314270298008452E-2</v>
      </c>
      <c r="J47" s="13">
        <f>J35*A47^0.167</f>
        <v>4.8185675787964094E-2</v>
      </c>
      <c r="K47" s="5">
        <f>K35</f>
        <v>1.6296856268360898E-2</v>
      </c>
      <c r="L47" s="5">
        <f>E27*(1-EXP(-((A47/L35)^B24)))</f>
        <v>1.9543681866679434E-3</v>
      </c>
      <c r="M47" s="7">
        <f t="shared" si="4"/>
        <v>6.6436900242992938E-2</v>
      </c>
      <c r="N47" s="13">
        <f>N35*A47^0.167</f>
        <v>6.2467081823527941E-2</v>
      </c>
      <c r="O47" s="5">
        <f>O35</f>
        <v>1.7964820888949077E-2</v>
      </c>
      <c r="P47" s="5">
        <f>E27*(1-EXP(-((A47/P35)^B24)))</f>
        <v>3.1725635328229192E-3</v>
      </c>
      <c r="Q47" s="7">
        <f t="shared" si="5"/>
        <v>8.3604466245299935E-2</v>
      </c>
      <c r="R47" s="13">
        <f>R35*A47^0.167</f>
        <v>1.5217210272717567E-2</v>
      </c>
      <c r="S47" s="5">
        <f>S35</f>
        <v>5.1466060102833963E-3</v>
      </c>
      <c r="T47" s="5">
        <f>E27*(1-EXP(-((A47/T35)^B24)))</f>
        <v>1.6598462133216819E-4</v>
      </c>
      <c r="U47" s="7">
        <f t="shared" si="6"/>
        <v>2.052980090433313E-2</v>
      </c>
      <c r="V47" s="13">
        <f>V35*A47^0.167</f>
        <v>2.3168128625740522E-2</v>
      </c>
      <c r="W47" s="5">
        <f>W35</f>
        <v>7.8356826182543748E-3</v>
      </c>
      <c r="X47" s="5">
        <f>E27*(1-EXP(-((A47/X35)^B24)))</f>
        <v>4.0834203761376205E-4</v>
      </c>
      <c r="Y47" s="7">
        <f t="shared" si="7"/>
        <v>3.1412153281608658E-2</v>
      </c>
      <c r="Z47" s="13">
        <f>Z35*A47^0.167</f>
        <v>3.3948987711576312E-2</v>
      </c>
      <c r="AA47" s="5">
        <f>AA35</f>
        <v>1.1481872239926211E-2</v>
      </c>
      <c r="AB47" s="5">
        <f>E27*(1-EXP(-((A47/AB35)^B24)))</f>
        <v>9.2490975303760809E-4</v>
      </c>
      <c r="AC47" s="7">
        <f t="shared" si="8"/>
        <v>4.6355769704540126E-2</v>
      </c>
      <c r="AD47" s="13">
        <f>AD35*A47^0.167</f>
        <v>4.8185675787964094E-2</v>
      </c>
      <c r="AE47" s="5">
        <f>AE35</f>
        <v>1.6296856268360898E-2</v>
      </c>
      <c r="AF47" s="5">
        <f>E27*(1-EXP(-((A47/AF35)^B24)))</f>
        <v>1.9543681866679434E-3</v>
      </c>
      <c r="AG47" s="7">
        <f t="shared" si="9"/>
        <v>6.6436900242992938E-2</v>
      </c>
      <c r="AI47" s="13">
        <v>1000000</v>
      </c>
      <c r="AJ47" s="20">
        <f>AJ35*AI47^0.167</f>
        <v>8.0986983676287674E-3</v>
      </c>
      <c r="AK47" s="5">
        <f>AK35</f>
        <v>7.1327116070943265E-4</v>
      </c>
      <c r="AL47" s="5">
        <f>E27*(1-EXP(-((AI47/AL35)^B24)))</f>
        <v>4.5222132877069884E-5</v>
      </c>
      <c r="AM47" s="20">
        <f t="shared" si="10"/>
        <v>8.8571916612152704E-3</v>
      </c>
      <c r="AN47" s="7">
        <f>AJ47*AN35^0.67</f>
        <v>5.0900860821637296E-3</v>
      </c>
    </row>
    <row r="48" spans="1:40">
      <c r="A48" s="13">
        <v>400</v>
      </c>
      <c r="B48" s="13">
        <f>B35*A48^0.167</f>
        <v>3.2932292646267361E-2</v>
      </c>
      <c r="C48" s="5">
        <f>C35</f>
        <v>1.3526378696923618E-2</v>
      </c>
      <c r="D48" s="5">
        <f>E27*(1-EXP(-((A48/D35)^B24)))</f>
        <v>9.9015872393318628E-4</v>
      </c>
      <c r="E48" s="7">
        <f t="shared" si="2"/>
        <v>4.7448830067124172E-2</v>
      </c>
      <c r="F48" s="13">
        <f>F35*A48^0.167</f>
        <v>4.1718697470852863E-2</v>
      </c>
      <c r="G48" s="5">
        <f>G35</f>
        <v>1.4782146261011441E-2</v>
      </c>
      <c r="H48" s="5">
        <f>E27*(1-EXP(-((A48/H35)^B24)))</f>
        <v>1.5415158626277915E-3</v>
      </c>
      <c r="I48" s="7">
        <f t="shared" si="3"/>
        <v>5.8042359594492089E-2</v>
      </c>
      <c r="J48" s="13">
        <f>J35*A48^0.167</f>
        <v>5.4099090444240897E-2</v>
      </c>
      <c r="K48" s="5">
        <f>K35</f>
        <v>1.6296856268360898E-2</v>
      </c>
      <c r="L48" s="5">
        <f>E27*(1-EXP(-((A48/L35)^B24)))</f>
        <v>2.5051814589075157E-3</v>
      </c>
      <c r="M48" s="7">
        <f t="shared" si="4"/>
        <v>7.2901128171509316E-2</v>
      </c>
      <c r="N48" s="13">
        <f>N35*A48^0.167</f>
        <v>7.0133130937699753E-2</v>
      </c>
      <c r="O48" s="5">
        <f>O35</f>
        <v>1.7964820888949077E-2</v>
      </c>
      <c r="P48" s="5">
        <f>E27*(1-EXP(-((A48/P35)^B24)))</f>
        <v>4.0635565554209101E-3</v>
      </c>
      <c r="Q48" s="7">
        <f t="shared" si="5"/>
        <v>9.216150838206974E-2</v>
      </c>
      <c r="R48" s="13">
        <f>R35*A48^0.167</f>
        <v>1.7084687957378591E-2</v>
      </c>
      <c r="S48" s="5">
        <f>S35</f>
        <v>5.1466060102833963E-3</v>
      </c>
      <c r="T48" s="5">
        <f>E27*(1-EXP(-((A48/T35)^B24)))</f>
        <v>2.1300660559622425E-4</v>
      </c>
      <c r="U48" s="7">
        <f t="shared" si="6"/>
        <v>2.2444300573258212E-2</v>
      </c>
      <c r="V48" s="13">
        <f>V35*A48^0.167</f>
        <v>2.6011354317475678E-2</v>
      </c>
      <c r="W48" s="5">
        <f>W35</f>
        <v>7.8356826182543748E-3</v>
      </c>
      <c r="X48" s="5">
        <f>E27*(1-EXP(-((A48/X35)^B24)))</f>
        <v>5.2394140831687054E-4</v>
      </c>
      <c r="Y48" s="7">
        <f t="shared" si="7"/>
        <v>3.4370978344046926E-2</v>
      </c>
      <c r="Z48" s="13">
        <f>Z35*A48^0.167</f>
        <v>3.8115255761500419E-2</v>
      </c>
      <c r="AA48" s="5">
        <f>AA35</f>
        <v>1.1481872239926211E-2</v>
      </c>
      <c r="AB48" s="5">
        <f>E27*(1-EXP(-((A48/AB35)^B24)))</f>
        <v>1.1863584109452299E-3</v>
      </c>
      <c r="AC48" s="7">
        <f t="shared" si="8"/>
        <v>5.0783486412371855E-2</v>
      </c>
      <c r="AD48" s="13">
        <f>AD35*A48^0.167</f>
        <v>5.4099090444240897E-2</v>
      </c>
      <c r="AE48" s="5">
        <f>AE35</f>
        <v>1.6296856268360898E-2</v>
      </c>
      <c r="AF48" s="5">
        <f>E27*(1-EXP(-((A48/AF35)^B24)))</f>
        <v>2.5051814589075157E-3</v>
      </c>
      <c r="AG48" s="7">
        <f t="shared" si="9"/>
        <v>7.2901128171509316E-2</v>
      </c>
      <c r="AI48" s="13">
        <v>3000000</v>
      </c>
      <c r="AJ48" s="20">
        <f>AJ35*AI48^0.167</f>
        <v>9.729588521364298E-3</v>
      </c>
      <c r="AK48" s="5">
        <f>AK35</f>
        <v>7.1327116070943265E-4</v>
      </c>
      <c r="AL48" s="5">
        <f>E27*(1-EXP(-((AI48/AL35)^B24)))</f>
        <v>6.7157333189033188E-5</v>
      </c>
      <c r="AM48" s="20">
        <f t="shared" si="10"/>
        <v>1.0510017015262765E-2</v>
      </c>
      <c r="AN48" s="7">
        <f>AJ48*AN35^0.67</f>
        <v>6.1151114499744912E-3</v>
      </c>
    </row>
    <row r="49" spans="1:40">
      <c r="A49" s="13">
        <v>700</v>
      </c>
      <c r="B49" s="13">
        <f>B35*A49^0.167</f>
        <v>3.6158409603836657E-2</v>
      </c>
      <c r="C49" s="5">
        <f>C35</f>
        <v>1.3526378696923618E-2</v>
      </c>
      <c r="D49" s="5">
        <f>E27*(1-EXP(-((A49/D35)^B24)))</f>
        <v>1.2105539752810355E-3</v>
      </c>
      <c r="E49" s="7">
        <f t="shared" si="2"/>
        <v>5.0895342276041304E-2</v>
      </c>
      <c r="F49" s="13">
        <f>F35*A49^0.167</f>
        <v>4.5805549206444883E-2</v>
      </c>
      <c r="G49" s="5">
        <f>G35</f>
        <v>1.4782146261011441E-2</v>
      </c>
      <c r="H49" s="5">
        <f>E27*(1-EXP(-((A49/H35)^B24)))</f>
        <v>1.884116342081936E-3</v>
      </c>
      <c r="I49" s="7">
        <f t="shared" si="3"/>
        <v>6.2471811809538258E-2</v>
      </c>
      <c r="J49" s="13">
        <f>J35*A49^0.167</f>
        <v>5.9398751629263884E-2</v>
      </c>
      <c r="K49" s="5">
        <f>K35</f>
        <v>1.6296856268360898E-2</v>
      </c>
      <c r="L49" s="5">
        <f>E27*(1-EXP(-((A49/L35)^B24)))</f>
        <v>3.060478859660461E-3</v>
      </c>
      <c r="M49" s="7">
        <f t="shared" si="4"/>
        <v>7.8756086757285237E-2</v>
      </c>
      <c r="N49" s="13">
        <f>N35*A49^0.167</f>
        <v>7.7003520601602676E-2</v>
      </c>
      <c r="O49" s="5">
        <f>O35</f>
        <v>1.7964820888949077E-2</v>
      </c>
      <c r="P49" s="5">
        <f>E27*(1-EXP(-((A49/P35)^B24)))</f>
        <v>4.9603973103711048E-3</v>
      </c>
      <c r="Q49" s="7">
        <f t="shared" si="5"/>
        <v>9.9928738800922859E-2</v>
      </c>
      <c r="R49" s="13">
        <f>R35*A49^0.167</f>
        <v>1.8758340081331957E-2</v>
      </c>
      <c r="S49" s="5">
        <f>S35</f>
        <v>5.1466060102833963E-3</v>
      </c>
      <c r="T49" s="5">
        <f>E27*(1-EXP(-((A49/T35)^B24)))</f>
        <v>2.6051978204210454E-4</v>
      </c>
      <c r="U49" s="7">
        <f t="shared" si="6"/>
        <v>2.4165465873657459E-2</v>
      </c>
      <c r="V49" s="13">
        <f>V35*A49^0.167</f>
        <v>2.8559481535774978E-2</v>
      </c>
      <c r="W49" s="5">
        <f>W35</f>
        <v>7.8356826182543748E-3</v>
      </c>
      <c r="X49" s="5">
        <f>E27*(1-EXP(-((A49/X35)^B24)))</f>
        <v>6.4071230967908867E-4</v>
      </c>
      <c r="Y49" s="7">
        <f t="shared" si="7"/>
        <v>3.7035876463708442E-2</v>
      </c>
      <c r="Z49" s="13">
        <f>Z35*A49^0.167</f>
        <v>4.1849106734921933E-2</v>
      </c>
      <c r="AA49" s="5">
        <f>AA35</f>
        <v>1.1481872239926211E-2</v>
      </c>
      <c r="AB49" s="5">
        <f>E27*(1-EXP(-((A49/AB35)^B24)))</f>
        <v>1.4502828379568795E-3</v>
      </c>
      <c r="AC49" s="7">
        <f t="shared" si="8"/>
        <v>5.4781261812805029E-2</v>
      </c>
      <c r="AD49" s="13">
        <f>AD35*A49^0.167</f>
        <v>5.9398751629263884E-2</v>
      </c>
      <c r="AE49" s="5">
        <f>AE35</f>
        <v>1.6296856268360898E-2</v>
      </c>
      <c r="AF49" s="5">
        <f>E27*(1-EXP(-((A49/AF35)^B24)))</f>
        <v>3.060478859660461E-3</v>
      </c>
      <c r="AG49" s="7">
        <f t="shared" si="9"/>
        <v>7.8756086757285237E-2</v>
      </c>
      <c r="AI49" s="13">
        <v>7000000</v>
      </c>
      <c r="AJ49" s="20">
        <f>AJ35*AI49^0.167</f>
        <v>1.1208476790263213E-2</v>
      </c>
      <c r="AK49" s="5">
        <f>AK35</f>
        <v>7.1327116070943265E-4</v>
      </c>
      <c r="AL49" s="5">
        <f>E27*(1-EXP(-((AI49/AL35)^B24)))</f>
        <v>9.1104930602572718E-5</v>
      </c>
      <c r="AM49" s="20">
        <f t="shared" si="10"/>
        <v>1.2012852881575218E-2</v>
      </c>
      <c r="AN49" s="7">
        <f>AJ49*AN35^0.67</f>
        <v>7.0446026166891759E-3</v>
      </c>
    </row>
    <row r="50" spans="1:40" ht="15.75" thickBot="1">
      <c r="A50" s="13">
        <v>1000</v>
      </c>
      <c r="B50" s="14">
        <f>B35*A50^0.167</f>
        <v>3.8377611971681241E-2</v>
      </c>
      <c r="C50" s="15">
        <f>C35</f>
        <v>1.3526378696923618E-2</v>
      </c>
      <c r="D50" s="15">
        <f>E27*(1-EXP(-((A50/D35)^B24)))</f>
        <v>1.3759033504945075E-3</v>
      </c>
      <c r="E50" s="19">
        <f t="shared" si="2"/>
        <v>5.3279894019099369E-2</v>
      </c>
      <c r="F50" s="14">
        <f>F35*A50^0.167</f>
        <v>4.8616839425597053E-2</v>
      </c>
      <c r="G50" s="15">
        <f>G35</f>
        <v>1.4782146261011441E-2</v>
      </c>
      <c r="H50" s="15">
        <f>E27*(1-EXP(-((A50/H35)^B24)))</f>
        <v>2.1410247963280782E-3</v>
      </c>
      <c r="I50" s="19">
        <f t="shared" si="3"/>
        <v>6.5540010482936575E-2</v>
      </c>
      <c r="J50" s="14">
        <f>J35*A50^0.167</f>
        <v>6.3044317120304935E-2</v>
      </c>
      <c r="K50" s="15">
        <f>K35</f>
        <v>1.6296856268360898E-2</v>
      </c>
      <c r="L50" s="15">
        <f>E27*(1-EXP(-((A50/L35)^B24)))</f>
        <v>3.4765311819911059E-3</v>
      </c>
      <c r="M50" s="19">
        <f t="shared" si="4"/>
        <v>8.2817704570656944E-2</v>
      </c>
      <c r="N50" s="14">
        <f>N35*A50^0.167</f>
        <v>8.1729569040229613E-2</v>
      </c>
      <c r="O50" s="15">
        <f>O35</f>
        <v>1.7964820888949077E-2</v>
      </c>
      <c r="P50" s="15">
        <f>E27*(1-EXP(-((A50/P35)^B24)))</f>
        <v>5.6314226420773657E-3</v>
      </c>
      <c r="Q50" s="19">
        <f t="shared" si="5"/>
        <v>0.10532581257125605</v>
      </c>
      <c r="R50" s="14">
        <f>R35*A50^0.167</f>
        <v>1.9909622816978289E-2</v>
      </c>
      <c r="S50" s="15">
        <f>S35</f>
        <v>5.1466060102833963E-3</v>
      </c>
      <c r="T50" s="15">
        <f>E27*(1-EXP(-((A50/T35)^B24)))</f>
        <v>2.9619029521170284E-4</v>
      </c>
      <c r="U50" s="19">
        <f t="shared" si="6"/>
        <v>2.535241912247339E-2</v>
      </c>
      <c r="V50" s="14">
        <f>V35*A50^0.167</f>
        <v>3.0312303901111545E-2</v>
      </c>
      <c r="W50" s="15">
        <f>W35</f>
        <v>7.8356826182543748E-3</v>
      </c>
      <c r="X50" s="15">
        <f>E27*(1-EXP(-((A50/X35)^B24)))</f>
        <v>7.2835426005189664E-4</v>
      </c>
      <c r="Y50" s="19">
        <f t="shared" si="7"/>
        <v>3.8876340779417817E-2</v>
      </c>
      <c r="Z50" s="14">
        <f>Z35*A50^0.167</f>
        <v>4.4417572488140933E-2</v>
      </c>
      <c r="AA50" s="15">
        <f>AA35</f>
        <v>1.1481872239926211E-2</v>
      </c>
      <c r="AB50" s="15">
        <f>E27*(1-EXP(-((A50/AB35)^B24)))</f>
        <v>1.6482555267853362E-3</v>
      </c>
      <c r="AC50" s="19">
        <f t="shared" si="8"/>
        <v>5.754770025485248E-2</v>
      </c>
      <c r="AD50" s="14">
        <f>AD35*A50^0.167</f>
        <v>6.3044317120304935E-2</v>
      </c>
      <c r="AE50" s="15">
        <f>AE35</f>
        <v>1.6296856268360898E-2</v>
      </c>
      <c r="AF50" s="15">
        <f>E27*(1-EXP(-((A50/AF35)^B24)))</f>
        <v>3.4765311819911059E-3</v>
      </c>
      <c r="AG50" s="19">
        <f t="shared" si="9"/>
        <v>8.2817704570656944E-2</v>
      </c>
      <c r="AI50" s="13">
        <v>10000000</v>
      </c>
      <c r="AJ50" s="20">
        <f>AJ35*AI50^0.167</f>
        <v>1.1896390846921387E-2</v>
      </c>
      <c r="AK50" s="5">
        <f>AK35</f>
        <v>7.1327116070943265E-4</v>
      </c>
      <c r="AL50" s="5">
        <f>E27*(1-EXP(-((AI50/AL35)^B24)))</f>
        <v>1.0358443341723619E-4</v>
      </c>
      <c r="AM50" s="20">
        <f t="shared" si="10"/>
        <v>1.2713246441048057E-2</v>
      </c>
      <c r="AN50" s="7">
        <f>AJ50*AN35^0.67</f>
        <v>7.4769612015596221E-3</v>
      </c>
    </row>
    <row r="51" spans="1:40" ht="15.75" thickBot="1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"/>
      <c r="AI51" s="13">
        <v>30000000</v>
      </c>
      <c r="AJ51" s="20">
        <f>AJ35*AI51^0.167</f>
        <v>1.4292048249694142E-2</v>
      </c>
      <c r="AK51" s="5">
        <f>AK35</f>
        <v>7.1327116070943265E-4</v>
      </c>
      <c r="AL51" s="5">
        <f>E27*(1-EXP(-((AI51/AL35)^B24)))</f>
        <v>1.5381881631595668E-4</v>
      </c>
      <c r="AM51" s="20">
        <f t="shared" si="10"/>
        <v>1.5159138226719531E-2</v>
      </c>
      <c r="AN51" s="7">
        <f>AJ51*AN35^0.67</f>
        <v>8.9826478995884123E-3</v>
      </c>
    </row>
    <row r="52" spans="1:40">
      <c r="AI52" s="13">
        <v>70000000</v>
      </c>
      <c r="AJ52" s="20">
        <f>AJ35*AI52^0.167</f>
        <v>1.6464426089579015E-2</v>
      </c>
      <c r="AK52" s="5">
        <f>AK35</f>
        <v>7.1327116070943265E-4</v>
      </c>
      <c r="AL52" s="5">
        <f>E27*(1-EXP(-((AI52/AL35)^B24)))</f>
        <v>2.0865459661146605E-4</v>
      </c>
      <c r="AM52" s="20">
        <f t="shared" si="10"/>
        <v>1.7386351846899916E-2</v>
      </c>
      <c r="AN52" s="7">
        <f>AJ52*AN35^0.67</f>
        <v>1.0348001899213474E-2</v>
      </c>
    </row>
    <row r="53" spans="1:40">
      <c r="AI53" s="13">
        <v>100000000</v>
      </c>
      <c r="AJ53" s="20">
        <f>AJ35*AI53^0.167</f>
        <v>1.7474921124164804E-2</v>
      </c>
      <c r="AK53" s="5">
        <f>AK35</f>
        <v>7.1327116070943265E-4</v>
      </c>
      <c r="AL53" s="5">
        <f>E27*(1-EXP(-((AI53/AL35)^B24)))</f>
        <v>2.3722746213764395E-4</v>
      </c>
      <c r="AM53" s="20">
        <f t="shared" si="10"/>
        <v>1.8425419747011881E-2</v>
      </c>
      <c r="AN53" s="7">
        <f>AJ53*AN35^0.67</f>
        <v>1.0983104785894591E-2</v>
      </c>
    </row>
    <row r="54" spans="1:40" ht="15.75" thickBot="1">
      <c r="AI54" s="14">
        <v>300000000</v>
      </c>
      <c r="AJ54" s="21">
        <f>AJ35*AI54^0.167</f>
        <v>2.0993965235329766E-2</v>
      </c>
      <c r="AK54" s="15">
        <f>AK35</f>
        <v>7.1327116070943265E-4</v>
      </c>
      <c r="AL54" s="15">
        <f>E27*(1-EXP(-((AI54/AL35)^B24)))</f>
        <v>3.5222250802006332E-4</v>
      </c>
      <c r="AM54" s="21">
        <f t="shared" si="10"/>
        <v>2.2059458904059262E-2</v>
      </c>
      <c r="AN54" s="19">
        <f>AJ54*AN35^0.67</f>
        <v>1.3194847542527911E-2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Sheet1a</vt:lpstr>
      <vt:lpstr>Sheet1b</vt:lpstr>
      <vt:lpstr>Sheet2a</vt:lpstr>
      <vt:lpstr>Sheet2b</vt:lpstr>
      <vt:lpstr>Sheet3a</vt:lpstr>
      <vt:lpstr>Sheet3b</vt:lpstr>
      <vt:lpstr>Sheet4a</vt:lpstr>
      <vt:lpstr>Sheet4b</vt:lpstr>
      <vt:lpstr>Sheet5a</vt:lpstr>
      <vt:lpstr>Sheet5b</vt:lpstr>
      <vt:lpstr>Sheet6a</vt:lpstr>
      <vt:lpstr>Sheet6b</vt:lpstr>
      <vt:lpstr>Sheet7a</vt:lpstr>
      <vt:lpstr>Sheet7b</vt:lpstr>
      <vt:lpstr>Sheet8a</vt:lpstr>
      <vt:lpstr>Sheet8b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Souvik</dc:creator>
  <cp:lastModifiedBy>Souvik</cp:lastModifiedBy>
  <dcterms:created xsi:type="dcterms:W3CDTF">2011-06-23T02:03:18Z</dcterms:created>
  <dcterms:modified xsi:type="dcterms:W3CDTF">2011-09-16T08:08:53Z</dcterms:modified>
</cp:coreProperties>
</file>